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CMMIS2022/Wealth3/"/>
    </mc:Choice>
  </mc:AlternateContent>
  <xr:revisionPtr revIDLastSave="50" documentId="8_{766EFC72-3F9B-4D00-BC47-5A98BB3968CE}" xr6:coauthVersionLast="47" xr6:coauthVersionMax="47" xr10:uidLastSave="{66C8EA71-6EFA-4E9D-85C8-0C54B5AA220E}"/>
  <bookViews>
    <workbookView xWindow="2868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7" i="2" l="1"/>
  <c r="L122" i="2"/>
  <c r="K122" i="2"/>
  <c r="M115" i="2"/>
  <c r="M120" i="4"/>
  <c r="D23" i="3"/>
  <c r="M119" i="1"/>
  <c r="D12" i="3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K109" i="4"/>
  <c r="K110" i="4"/>
  <c r="K111" i="4"/>
  <c r="K112" i="4"/>
  <c r="K113" i="4"/>
  <c r="K114" i="4"/>
  <c r="K115" i="4"/>
  <c r="K116" i="4"/>
  <c r="K117" i="4"/>
  <c r="K118" i="4"/>
  <c r="K11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<sst xmlns="http://schemas.openxmlformats.org/spreadsheetml/2006/main" count="977" uniqueCount="201">
  <si>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</si>
  <si>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</si>
  <si>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</si>
  <si>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</si>
  <si>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</si>
  <si>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</si>
  <si>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</si>
  <si>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</si>
  <si>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</si>
  <si>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</si>
  <si>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</si>
  <si>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</si>
  <si>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</si>
  <si>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</si>
  <si>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</si>
  <si>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</si>
  <si>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</si>
  <si>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</si>
  <si>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</si>
  <si>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</si>
  <si>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</si>
  <si>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</si>
  <si>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</si>
  <si>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</si>
  <si>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</si>
  <si>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</si>
  <si>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</si>
  <si>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</si>
  <si>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</si>
  <si>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</si>
  <si>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</si>
  <si>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</si>
  <si>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</si>
  <si>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</si>
  <si>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</si>
  <si>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</si>
  <si>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</si>
  <si>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</si>
  <si>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</si>
  <si>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</si>
  <si>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</si>
  <si>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</si>
  <si>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</si>
  <si>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</si>
  <si>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</si>
  <si>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</si>
  <si>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</si>
  <si>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</si>
  <si>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</si>
  <si>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</si>
  <si>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</si>
  <si>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</si>
  <si>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</si>
  <si>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</si>
  <si>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</si>
  <si>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</si>
  <si>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</si>
  <si>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</si>
  <si>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</si>
  <si>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</si>
  <si>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</si>
  <si>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</si>
  <si>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</si>
  <si>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</si>
  <si>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</si>
  <si>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</si>
  <si>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</si>
  <si>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</si>
  <si>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</si>
  <si>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</si>
  <si>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</si>
  <si>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QH105_14 Type of toilet facility: Flush to somewhere else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</si>
  <si>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</si>
  <si>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</si>
  <si>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</si>
  <si>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QH105_51 Type of toilet facility: Hanging toilet/hanging latrine</t>
  </si>
  <si>
    <t>QH105_61 Type of toilet facility: No facility/bush/field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</si>
  <si>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</si>
  <si>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</si>
  <si>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</si>
  <si>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</si>
  <si>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</si>
  <si>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</si>
  <si>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QH105_51_sh Type of toilet facility: Hanging toilet/hanging latrine - shared</t>
  </si>
  <si>
    <t>QH116A Electricity</t>
  </si>
  <si>
    <t>QH116B Radio</t>
  </si>
  <si>
    <t>QH116C Television</t>
  </si>
  <si>
    <t>QH116D Telephone (non-mobile)</t>
  </si>
  <si>
    <t>QH116E Computer</t>
  </si>
  <si>
    <t>QH116F Refrigerator</t>
  </si>
  <si>
    <t>QH117A Watch</t>
  </si>
  <si>
    <t>QH117C Bicycle</t>
  </si>
  <si>
    <t>QH117D Motorcycle or scooter</t>
  </si>
  <si>
    <t>QH117E Animal-drawn cart</t>
  </si>
  <si>
    <t>QH117F Car or Truck</t>
  </si>
  <si>
    <t>QH117G Boat with a motor</t>
  </si>
  <si>
    <t>QH132_11 Main floor material: Earth/sand</t>
  </si>
  <si>
    <t>QH132_12 Main floor material: Dung</t>
  </si>
  <si>
    <t>QH132_21 Main floor material: Wood planks</t>
  </si>
  <si>
    <t>QH132_32 Main floor material: Vinyl or asphalt strips</t>
  </si>
  <si>
    <t>QH132_33 Main floor material: Ceramic tiles</t>
  </si>
  <si>
    <t>QH132_34 Main floor material: Cement</t>
  </si>
  <si>
    <t>QH132_35 Main floor material: Carpet</t>
  </si>
  <si>
    <t>QH133_11 Main roof material: No roof</t>
  </si>
  <si>
    <t>QH133_21 Main roof material: Rustic mat</t>
  </si>
  <si>
    <t>QH133_22 Main roof material: Palm/bamboo</t>
  </si>
  <si>
    <t>QH133_23 Main roof material: Wood planks</t>
  </si>
  <si>
    <t>QH133_24 Main roof material: Cardboard</t>
  </si>
  <si>
    <t>QH133_32 Main roof material: Wood</t>
  </si>
  <si>
    <t>QH133_33 Main roof material: Calamine/cement fiber</t>
  </si>
  <si>
    <t>QH133_35 Main roof material: Cement</t>
  </si>
  <si>
    <t>QH133_36 Main roof material: Roofing shingles</t>
  </si>
  <si>
    <t>QH134_11 Main wall material: No walls</t>
  </si>
  <si>
    <t>QH134_12 Main wall material: Cane/palm/trunks</t>
  </si>
  <si>
    <t>QH134_13 Main wall material: Dirt</t>
  </si>
  <si>
    <t>QH134_21 Main wall material: Bamboo with mud</t>
  </si>
  <si>
    <t>QH134_22 Main wall material: Stone with mud</t>
  </si>
  <si>
    <t>QH134_23 Main wall material: Uncovered adobe</t>
  </si>
  <si>
    <t>QH134_24 Main wall material: Plywood</t>
  </si>
  <si>
    <t>QH134_26 Main wall material: Reused wood</t>
  </si>
  <si>
    <t>QH134_31 Main wall material: Cement</t>
  </si>
  <si>
    <t>QH134_32 Main wall material: Stone with lime/cement</t>
  </si>
  <si>
    <t>QH134_33 Main wall material: Bricks</t>
  </si>
  <si>
    <t>QH134_34 Main wall material: Cement blocks</t>
  </si>
  <si>
    <t>QH134_35 Main wall material: Covered adobe</t>
  </si>
  <si>
    <t>QH134_36 Main wall material: Wood planks/shingles</t>
  </si>
  <si>
    <t>QH134_96 Main wall material: Other</t>
  </si>
  <si>
    <t>QH113A_1 Cows/bulls: 1-4</t>
  </si>
  <si>
    <t>QH113A_2 Cows/bulls: 5-9</t>
  </si>
  <si>
    <t>QH113A_3 Cows/bulls: 10+</t>
  </si>
  <si>
    <t>QH113B_1 Other cattle: 1-4</t>
  </si>
  <si>
    <t>QH113B_2 Other cattle: 5-9</t>
  </si>
  <si>
    <t>QH113B_3 Other cattle: 10+</t>
  </si>
  <si>
    <t>a. Multiple modes exist. The smallest value is shown</t>
  </si>
  <si>
    <t>Urban</t>
  </si>
  <si>
    <t xml:space="preserve">Histogram </t>
  </si>
  <si>
    <t>Cameroon MIS 2022</t>
  </si>
  <si>
    <t>QH101_71 Source of drinking water: Cart with small tank or tanker truck</t>
  </si>
  <si>
    <t>QH101_92 Source of drinking water: Sachet water</t>
  </si>
  <si>
    <t>QH105_96 Type of toilet facility: Other</t>
  </si>
  <si>
    <t>QH109_1 Type of cookstove: Electric stove</t>
  </si>
  <si>
    <t>QH109_3 Type of cookstove: Liquefied petroleum gas (LPG)/cooking gas stove</t>
  </si>
  <si>
    <t>QH109_4 Type of cookstove: Piped natural gas stove</t>
  </si>
  <si>
    <t>QH109_5 Type of cookstove: Biogas stove</t>
  </si>
  <si>
    <t>QH109_6 Type of cookstove: Liquid fuel stove</t>
  </si>
  <si>
    <t>QH109_7 Type of cookstove: Manufactured solid fuel stove</t>
  </si>
  <si>
    <t>QH109_8 Type of cookstove: Traditional solid fuel stove</t>
  </si>
  <si>
    <t>QH109_9 Type of cookstove: Three stone stove/open fire</t>
  </si>
  <si>
    <t>QH109_95 Type of cookstove: No food cooked in household</t>
  </si>
  <si>
    <t>QH109_96 Type of cookstove: Other</t>
  </si>
  <si>
    <t>QH110_3 Type of cooking fuel: Kerosene/paraffin</t>
  </si>
  <si>
    <t>QH110_4 Type of cooking fuel: Coal/lignite</t>
  </si>
  <si>
    <t>QH110_5 Type of cooking fuel: Charcoal</t>
  </si>
  <si>
    <t>QH110_6 Type of cooking fuel: Wood</t>
  </si>
  <si>
    <t>QH110_10 Type of cooking fuel: Processed biomass (pellets) or woodchips</t>
  </si>
  <si>
    <t>QH110_12 Type of cooking fuel: Sawdust</t>
  </si>
  <si>
    <t>QH110_96 Type of cooking fuel: Other</t>
  </si>
  <si>
    <t>QH116G Cooker</t>
  </si>
  <si>
    <t>QH116H Gas stove</t>
  </si>
  <si>
    <t>QH116I Air conditioner</t>
  </si>
  <si>
    <t>QH116J Fan</t>
  </si>
  <si>
    <t>QH116K Cd/dvd player</t>
  </si>
  <si>
    <t>QH116L Grain mill/mixer</t>
  </si>
  <si>
    <t>QH116M Modem/router</t>
  </si>
  <si>
    <t>QH116N Cable network/satellite dish</t>
  </si>
  <si>
    <t>QH116O Generator</t>
  </si>
  <si>
    <t>QH116P Solar panel</t>
  </si>
  <si>
    <t>QH116Q Water pump</t>
  </si>
  <si>
    <t>QH116R Clock</t>
  </si>
  <si>
    <t>QH117H Laptop computer</t>
  </si>
  <si>
    <t>QH117I Tablet computer</t>
  </si>
  <si>
    <t>MOBPHONE Owns a mobile phone</t>
  </si>
  <si>
    <t>CHECKACC Posession of a bank account</t>
  </si>
  <si>
    <t>QH132_22 Main floor material: Palm/bamboo</t>
  </si>
  <si>
    <t>QH132_31 Main floor material: Parquet or polished wood</t>
  </si>
  <si>
    <t>QH133_12 Main roof material: Thatch/palm leaf/sod</t>
  </si>
  <si>
    <t>QH133_31 Main roof material: Metal</t>
  </si>
  <si>
    <t>QH133_34 Main roof material: Ceramic tiles</t>
  </si>
  <si>
    <t>QH113C_1 Horses/donkeys/mules: 1-4</t>
  </si>
  <si>
    <t>QH113C_2 Horses/donkeys/mules: 5-9</t>
  </si>
  <si>
    <t>QH113C_3 Horses/donkeys/mules: 10+</t>
  </si>
  <si>
    <t>QH113D_1 Goats: 1-4</t>
  </si>
  <si>
    <t>QH113D_2 Goats: 5-9</t>
  </si>
  <si>
    <t>QH113D_3 Goats: 10+</t>
  </si>
  <si>
    <t>QH113E_1 Sheep: 1-4</t>
  </si>
  <si>
    <t>QH113E_2 Sheep: 5-9</t>
  </si>
  <si>
    <t>QH113E_3 Sheep: 10+</t>
  </si>
  <si>
    <t>QH113F_1 Pigs: 1-4</t>
  </si>
  <si>
    <t>QH113F_2 Pigs: 5-9</t>
  </si>
  <si>
    <t>QH113F_3 Pigs: 10+</t>
  </si>
  <si>
    <t>QH113G_1 Chickens or other poultry: 1-9</t>
  </si>
  <si>
    <t>QH113G_2 Chickens or other poultry: 10-29</t>
  </si>
  <si>
    <t>QH113G_3 Chickens or other poultry: 30+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</si>
  <si>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</si>
  <si>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</si>
  <si>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r>
      <t>.02275</t>
    </r>
    <r>
      <rPr>
        <vertAlign val="superscript"/>
        <sz val="9"/>
        <color indexed="8"/>
        <rFont val="Arial"/>
      </rPr>
      <t>a</t>
    </r>
  </si>
  <si>
    <t>1 Lowest</t>
  </si>
  <si>
    <t>2 Second</t>
  </si>
  <si>
    <t>3 Middle</t>
  </si>
  <si>
    <t>4 Fourth</t>
  </si>
  <si>
    <t>5 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</si>
</sst>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  <numFmt numFmtId="177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right" vertical="center"/>
    </xf>
    <xf numFmtId="175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71" fontId="7" fillId="0" borderId="14" xfId="8" applyNumberFormat="1" applyFont="1" applyBorder="1" applyAlignment="1">
      <alignment horizontal="right" vertical="center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71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65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B464313E-F8DF-46E4-8A10-CF94562DBBDF}"/>
    <cellStyle name="Normal_Composite" xfId="4" xr:uid="{8F44DA5B-D511-41EC-9F38-8B9F667976D2}"/>
    <cellStyle name="Normal_Composite_1" xfId="8" xr:uid="{808251F3-77A7-4C62-A155-371A4E2877DD}"/>
    <cellStyle name="Normal_Rural" xfId="3" xr:uid="{EE000338-8BD4-4032-A8F7-324A5FFB29F0}"/>
    <cellStyle name="Normal_Rural_1" xfId="7" xr:uid="{3FDBC7CF-CCB6-417E-BE98-41B7FE10F4A0}"/>
    <cellStyle name="Normal_Urban" xfId="2" xr:uid="{8457067D-AB85-457C-BD5A-9E373EDCBE95}"/>
    <cellStyle name="Normal_Urban_1" xfId="6" xr:uid="{A1D18244-C353-435A-A829-545DAC869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49</xdr:row>
      <xdr:rowOff>180975</xdr:rowOff>
    </xdr:from>
    <xdr:to>
      <xdr:col>4</xdr:col>
      <xdr:colOff>266700</xdr:colOff>
      <xdr:row>75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B8728-14A2-F219-F3AE-220B80805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4489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41</v>
      </c>
      <c r="B1" s="2" t="s">
        <v>136</v>
      </c>
    </row>
    <row r="4" spans="1:12" ht="15.75" thickBot="1" x14ac:dyDescent="0.25">
      <c r="H4" s="11" t="s">
        <v>6</v>
      </c>
      <c r="I4" s="11"/>
      <c r="J4" s="32"/>
    </row>
    <row r="5" spans="1:12" ht="16.5" thickTop="1" thickBot="1" x14ac:dyDescent="0.25">
      <c r="B5" s="11" t="s">
        <v>0</v>
      </c>
      <c r="C5" s="11"/>
      <c r="D5" s="11"/>
      <c r="E5" s="11"/>
      <c r="F5" s="11"/>
      <c r="G5" s="3"/>
      <c r="H5" s="33" t="s">
        <v>45</v>
      </c>
      <c r="I5" s="34" t="s">
        <v>4</v>
      </c>
      <c r="J5" s="32"/>
      <c r="K5" s="10" t="s">
        <v>8</v>
      </c>
      <c r="L5" s="10"/>
    </row>
    <row r="6" spans="1:12" ht="27" thickTop="1" thickBot="1" x14ac:dyDescent="0.25">
      <c r="B6" s="12" t="s">
        <v>45</v>
      </c>
      <c r="C6" s="13" t="s">
        <v>1</v>
      </c>
      <c r="D6" s="14" t="s">
        <v>193</v>
      </c>
      <c r="E6" s="14" t="s">
        <v>194</v>
      </c>
      <c r="F6" s="15" t="s">
        <v>2</v>
      </c>
      <c r="G6" s="7"/>
      <c r="H6" s="35"/>
      <c r="I6" s="36" t="s">
        <v>5</v>
      </c>
      <c r="J6" s="32"/>
      <c r="K6" s="1" t="s">
        <v>9</v>
      </c>
      <c r="L6" s="1" t="s">
        <v>10</v>
      </c>
    </row>
    <row r="7" spans="1:12" ht="15.75" thickTop="1" x14ac:dyDescent="0.2">
      <c r="B7" s="16" t="s">
        <v>60</v>
      </c>
      <c r="C7" s="17">
        <v>5.9525783452163819E-2</v>
      </c>
      <c r="D7" s="18">
        <v>0.23662575630597862</v>
      </c>
      <c r="E7" s="19">
        <v>6031</v>
      </c>
      <c r="F7" s="20">
        <v>0</v>
      </c>
      <c r="G7" s="7"/>
      <c r="H7" s="16" t="s">
        <v>60</v>
      </c>
      <c r="I7" s="37">
        <v>3.6109002016513098E-2</v>
      </c>
      <c r="J7" s="32"/>
      <c r="K7" s="9">
        <f>((1-C7)/D7)*I7</f>
        <v>0.14351601411425202</v>
      </c>
      <c r="L7" s="9">
        <f>((0-C7)/D7)*I7</f>
        <v>-9.0836123178801974E-3</v>
      </c>
    </row>
    <row r="8" spans="1:12" x14ac:dyDescent="0.2">
      <c r="B8" s="21" t="s">
        <v>61</v>
      </c>
      <c r="C8" s="22">
        <v>6.8645332449013427E-2</v>
      </c>
      <c r="D8" s="23">
        <v>0.25287102106518744</v>
      </c>
      <c r="E8" s="24">
        <v>6031</v>
      </c>
      <c r="F8" s="25">
        <v>0</v>
      </c>
      <c r="G8" s="7"/>
      <c r="H8" s="21" t="s">
        <v>61</v>
      </c>
      <c r="I8" s="38">
        <v>1.6584914716758437E-2</v>
      </c>
      <c r="J8" s="32"/>
      <c r="K8" s="9">
        <f t="shared" ref="K8:K18" si="0">((1-C8)/D8)*I8</f>
        <v>6.1084254207231174E-2</v>
      </c>
      <c r="L8" s="9">
        <f t="shared" ref="L8:L71" si="1">((0-C8)/D8)*I8</f>
        <v>-4.5022042445778355E-3</v>
      </c>
    </row>
    <row r="9" spans="1:12" x14ac:dyDescent="0.2">
      <c r="B9" s="21" t="s">
        <v>62</v>
      </c>
      <c r="C9" s="22">
        <v>9.1527109932017903E-2</v>
      </c>
      <c r="D9" s="23">
        <v>0.28838114960762751</v>
      </c>
      <c r="E9" s="24">
        <v>6031</v>
      </c>
      <c r="F9" s="25">
        <v>0</v>
      </c>
      <c r="G9" s="7"/>
      <c r="H9" s="21" t="s">
        <v>62</v>
      </c>
      <c r="I9" s="38">
        <v>1.0870203683521937E-2</v>
      </c>
      <c r="J9" s="32"/>
      <c r="K9" s="9">
        <f t="shared" si="0"/>
        <v>3.4243865694526671E-2</v>
      </c>
      <c r="L9" s="9">
        <f t="shared" si="1"/>
        <v>-3.4500116560282389E-3</v>
      </c>
    </row>
    <row r="10" spans="1:12" x14ac:dyDescent="0.2">
      <c r="B10" s="21" t="s">
        <v>63</v>
      </c>
      <c r="C10" s="22">
        <v>0.11855413695904493</v>
      </c>
      <c r="D10" s="23">
        <v>0.32328993709758147</v>
      </c>
      <c r="E10" s="24">
        <v>6031</v>
      </c>
      <c r="F10" s="25">
        <v>0</v>
      </c>
      <c r="G10" s="7"/>
      <c r="H10" s="21" t="s">
        <v>63</v>
      </c>
      <c r="I10" s="38">
        <v>-4.8943051154919292E-3</v>
      </c>
      <c r="J10" s="32"/>
      <c r="K10" s="9">
        <f t="shared" si="0"/>
        <v>-1.3344260063400589E-2</v>
      </c>
      <c r="L10" s="9">
        <f t="shared" si="1"/>
        <v>1.7947979581135103E-3</v>
      </c>
    </row>
    <row r="11" spans="1:12" x14ac:dyDescent="0.2">
      <c r="B11" s="21" t="s">
        <v>47</v>
      </c>
      <c r="C11" s="22">
        <v>0.32067650472558445</v>
      </c>
      <c r="D11" s="23">
        <v>0.46677533202870725</v>
      </c>
      <c r="E11" s="24">
        <v>6031</v>
      </c>
      <c r="F11" s="25">
        <v>0</v>
      </c>
      <c r="G11" s="7"/>
      <c r="H11" s="21" t="s">
        <v>47</v>
      </c>
      <c r="I11" s="38">
        <v>-1.2959574076699993E-2</v>
      </c>
      <c r="J11" s="32"/>
      <c r="K11" s="9">
        <f t="shared" si="0"/>
        <v>-1.8860772099477841E-2</v>
      </c>
      <c r="L11" s="9">
        <f t="shared" si="1"/>
        <v>8.9032787992165321E-3</v>
      </c>
    </row>
    <row r="12" spans="1:12" x14ac:dyDescent="0.2">
      <c r="B12" s="21" t="s">
        <v>64</v>
      </c>
      <c r="C12" s="22">
        <v>3.0177416680484164E-2</v>
      </c>
      <c r="D12" s="23">
        <v>0.17108943195122897</v>
      </c>
      <c r="E12" s="24">
        <v>6031</v>
      </c>
      <c r="F12" s="25">
        <v>0</v>
      </c>
      <c r="G12" s="7"/>
      <c r="H12" s="21" t="s">
        <v>64</v>
      </c>
      <c r="I12" s="38">
        <v>-3.5250725842972297E-3</v>
      </c>
      <c r="J12" s="32"/>
      <c r="K12" s="9">
        <f t="shared" si="0"/>
        <v>-1.9981918001028137E-2</v>
      </c>
      <c r="L12" s="9">
        <f t="shared" si="1"/>
        <v>6.2176595592188769E-4</v>
      </c>
    </row>
    <row r="13" spans="1:12" x14ac:dyDescent="0.2">
      <c r="B13" s="21" t="s">
        <v>65</v>
      </c>
      <c r="C13" s="22">
        <v>6.8479522467252529E-2</v>
      </c>
      <c r="D13" s="23">
        <v>0.25258791787326929</v>
      </c>
      <c r="E13" s="24">
        <v>6031</v>
      </c>
      <c r="F13" s="25">
        <v>0</v>
      </c>
      <c r="G13" s="7"/>
      <c r="H13" s="21" t="s">
        <v>65</v>
      </c>
      <c r="I13" s="38">
        <v>-2.660658426626078E-2</v>
      </c>
      <c r="J13" s="32"/>
      <c r="K13" s="9">
        <f t="shared" si="0"/>
        <v>-9.8122579614665778E-2</v>
      </c>
      <c r="L13" s="9">
        <f t="shared" si="1"/>
        <v>7.2133544643746828E-3</v>
      </c>
    </row>
    <row r="14" spans="1:12" x14ac:dyDescent="0.2">
      <c r="B14" s="21" t="s">
        <v>66</v>
      </c>
      <c r="C14" s="22">
        <v>5.5546343889902171E-2</v>
      </c>
      <c r="D14" s="23">
        <v>0.22906254072124238</v>
      </c>
      <c r="E14" s="24">
        <v>6031</v>
      </c>
      <c r="F14" s="25">
        <v>0</v>
      </c>
      <c r="G14" s="7"/>
      <c r="H14" s="21" t="s">
        <v>66</v>
      </c>
      <c r="I14" s="38">
        <v>9.7268085795026017E-4</v>
      </c>
      <c r="J14" s="32"/>
      <c r="K14" s="9">
        <f t="shared" si="0"/>
        <v>4.0104854753941774E-3</v>
      </c>
      <c r="L14" s="9">
        <f t="shared" si="1"/>
        <v>-2.3586949337377975E-4</v>
      </c>
    </row>
    <row r="15" spans="1:12" x14ac:dyDescent="0.2">
      <c r="B15" s="21" t="s">
        <v>67</v>
      </c>
      <c r="C15" s="22">
        <v>8.0915271099320174E-2</v>
      </c>
      <c r="D15" s="23">
        <v>0.27272756186760649</v>
      </c>
      <c r="E15" s="24">
        <v>6031</v>
      </c>
      <c r="F15" s="25">
        <v>0</v>
      </c>
      <c r="G15" s="7"/>
      <c r="H15" s="21" t="s">
        <v>67</v>
      </c>
      <c r="I15" s="38">
        <v>-2.1179685152050955E-2</v>
      </c>
      <c r="J15" s="32"/>
      <c r="K15" s="9">
        <f t="shared" si="0"/>
        <v>-7.137498334555599E-2</v>
      </c>
      <c r="L15" s="9">
        <f t="shared" si="1"/>
        <v>6.2837798796015381E-3</v>
      </c>
    </row>
    <row r="16" spans="1:12" x14ac:dyDescent="0.2">
      <c r="B16" s="21" t="s">
        <v>48</v>
      </c>
      <c r="C16" s="22">
        <v>4.3110595257834523E-3</v>
      </c>
      <c r="D16" s="23">
        <v>6.5522409484576244E-2</v>
      </c>
      <c r="E16" s="24">
        <v>6031</v>
      </c>
      <c r="F16" s="25">
        <v>0</v>
      </c>
      <c r="G16" s="7"/>
      <c r="H16" s="21" t="s">
        <v>48</v>
      </c>
      <c r="I16" s="38">
        <v>-2.872887585411486E-3</v>
      </c>
      <c r="J16" s="32"/>
      <c r="K16" s="9">
        <f t="shared" si="0"/>
        <v>-4.3656856005779905E-2</v>
      </c>
      <c r="L16" s="9">
        <f t="shared" si="1"/>
        <v>1.8902219086599126E-4</v>
      </c>
    </row>
    <row r="17" spans="2:12" x14ac:dyDescent="0.2">
      <c r="B17" s="21" t="s">
        <v>137</v>
      </c>
      <c r="C17" s="22">
        <v>3.8136295805007462E-3</v>
      </c>
      <c r="D17" s="23">
        <v>6.1641835150638508E-2</v>
      </c>
      <c r="E17" s="24">
        <v>6031</v>
      </c>
      <c r="F17" s="25">
        <v>0</v>
      </c>
      <c r="G17" s="7"/>
      <c r="H17" s="21" t="s">
        <v>137</v>
      </c>
      <c r="I17" s="38">
        <v>7.9975801756163782E-4</v>
      </c>
      <c r="J17" s="32"/>
      <c r="K17" s="9">
        <f t="shared" si="0"/>
        <v>1.2924794253474939E-2</v>
      </c>
      <c r="L17" s="9">
        <f t="shared" si="1"/>
        <v>-4.9479072541598473E-5</v>
      </c>
    </row>
    <row r="18" spans="2:12" ht="24" x14ac:dyDescent="0.2">
      <c r="B18" s="21" t="s">
        <v>49</v>
      </c>
      <c r="C18" s="22">
        <v>3.5151716133311223E-2</v>
      </c>
      <c r="D18" s="23">
        <v>0.18417843940657841</v>
      </c>
      <c r="E18" s="24">
        <v>6031</v>
      </c>
      <c r="F18" s="25">
        <v>0</v>
      </c>
      <c r="G18" s="7"/>
      <c r="H18" s="21" t="s">
        <v>49</v>
      </c>
      <c r="I18" s="38">
        <v>-1.7803626589601176E-2</v>
      </c>
      <c r="J18" s="32"/>
      <c r="K18" s="9">
        <f t="shared" si="0"/>
        <v>-9.326715231667064E-2</v>
      </c>
      <c r="L18" s="9">
        <f t="shared" si="1"/>
        <v>3.3979440266599372E-3</v>
      </c>
    </row>
    <row r="19" spans="2:12" x14ac:dyDescent="0.2">
      <c r="B19" s="21" t="s">
        <v>50</v>
      </c>
      <c r="C19" s="22">
        <v>5.7038633725750292E-2</v>
      </c>
      <c r="D19" s="23">
        <v>0.23193565399713756</v>
      </c>
      <c r="E19" s="24">
        <v>6031</v>
      </c>
      <c r="F19" s="25">
        <v>0</v>
      </c>
      <c r="G19" s="7"/>
      <c r="H19" s="21" t="s">
        <v>50</v>
      </c>
      <c r="I19" s="38">
        <v>3.3473290467592377E-2</v>
      </c>
      <c r="J19" s="32"/>
      <c r="K19" s="9">
        <f>((1-C19)/D19)*I19</f>
        <v>0.13608955401658634</v>
      </c>
      <c r="L19" s="9">
        <f t="shared" si="1"/>
        <v>-8.2318984669783185E-3</v>
      </c>
    </row>
    <row r="20" spans="2:12" x14ac:dyDescent="0.2">
      <c r="B20" s="21" t="s">
        <v>138</v>
      </c>
      <c r="C20" s="22">
        <v>5.1401094345879623E-3</v>
      </c>
      <c r="D20" s="23">
        <v>7.151598947671782E-2</v>
      </c>
      <c r="E20" s="24">
        <v>6031</v>
      </c>
      <c r="F20" s="25">
        <v>0</v>
      </c>
      <c r="G20" s="7"/>
      <c r="H20" s="21" t="s">
        <v>138</v>
      </c>
      <c r="I20" s="38">
        <v>4.1011683720371273E-3</v>
      </c>
      <c r="J20" s="32"/>
      <c r="K20" s="9">
        <f t="shared" ref="K20:K83" si="2">((1-C20)/D20)*I20</f>
        <v>5.7051408330489044E-2</v>
      </c>
      <c r="L20" s="9">
        <f t="shared" si="1"/>
        <v>-2.9476560970752671E-4</v>
      </c>
    </row>
    <row r="21" spans="2:12" x14ac:dyDescent="0.2">
      <c r="B21" s="21" t="s">
        <v>68</v>
      </c>
      <c r="C21" s="22">
        <v>1.6083568230807494E-2</v>
      </c>
      <c r="D21" s="23">
        <v>0.12580743786895834</v>
      </c>
      <c r="E21" s="24">
        <v>6031</v>
      </c>
      <c r="F21" s="25">
        <v>0</v>
      </c>
      <c r="G21" s="7"/>
      <c r="H21" s="21" t="s">
        <v>68</v>
      </c>
      <c r="I21" s="38">
        <v>1.6358647471356763E-2</v>
      </c>
      <c r="J21" s="32"/>
      <c r="K21" s="9">
        <f t="shared" si="2"/>
        <v>0.1279379210103036</v>
      </c>
      <c r="L21" s="9">
        <f t="shared" si="1"/>
        <v>-2.0913344014154784E-3</v>
      </c>
    </row>
    <row r="22" spans="2:12" x14ac:dyDescent="0.2">
      <c r="B22" s="21" t="s">
        <v>69</v>
      </c>
      <c r="C22" s="22">
        <v>0.14906317360305091</v>
      </c>
      <c r="D22" s="23">
        <v>0.35618026230948069</v>
      </c>
      <c r="E22" s="24">
        <v>6031</v>
      </c>
      <c r="F22" s="25">
        <v>0</v>
      </c>
      <c r="G22" s="7"/>
      <c r="H22" s="21" t="s">
        <v>69</v>
      </c>
      <c r="I22" s="38">
        <v>5.8640934183613026E-2</v>
      </c>
      <c r="J22" s="32"/>
      <c r="K22" s="9">
        <f t="shared" si="2"/>
        <v>0.14009684340060027</v>
      </c>
      <c r="L22" s="9">
        <f t="shared" si="1"/>
        <v>-2.454151641019868E-2</v>
      </c>
    </row>
    <row r="23" spans="2:12" x14ac:dyDescent="0.2">
      <c r="B23" s="21" t="s">
        <v>70</v>
      </c>
      <c r="C23" s="22">
        <v>1.5088708340242082E-2</v>
      </c>
      <c r="D23" s="23">
        <v>0.12191596998814205</v>
      </c>
      <c r="E23" s="24">
        <v>6031</v>
      </c>
      <c r="F23" s="25">
        <v>0</v>
      </c>
      <c r="G23" s="7"/>
      <c r="H23" s="21" t="s">
        <v>70</v>
      </c>
      <c r="I23" s="38">
        <v>1.2434186993564831E-2</v>
      </c>
      <c r="J23" s="32"/>
      <c r="K23" s="9">
        <f t="shared" si="2"/>
        <v>0.10045091856105512</v>
      </c>
      <c r="L23" s="9">
        <f t="shared" si="1"/>
        <v>-1.5388945436121241E-3</v>
      </c>
    </row>
    <row r="24" spans="2:12" x14ac:dyDescent="0.2">
      <c r="B24" s="21" t="s">
        <v>71</v>
      </c>
      <c r="C24" s="22">
        <v>1.4922898358481181E-3</v>
      </c>
      <c r="D24" s="23">
        <v>3.8604533609024869E-2</v>
      </c>
      <c r="E24" s="24">
        <v>6031</v>
      </c>
      <c r="F24" s="25">
        <v>0</v>
      </c>
      <c r="G24" s="7"/>
      <c r="H24" s="21" t="s">
        <v>71</v>
      </c>
      <c r="I24" s="38">
        <v>2.7888580505002762E-3</v>
      </c>
      <c r="J24" s="32"/>
      <c r="K24" s="9">
        <f t="shared" si="2"/>
        <v>7.2133918108698306E-2</v>
      </c>
      <c r="L24" s="9">
        <f t="shared" si="1"/>
        <v>-1.0780558999971518E-4</v>
      </c>
    </row>
    <row r="25" spans="2:12" x14ac:dyDescent="0.2">
      <c r="B25" s="21" t="s">
        <v>72</v>
      </c>
      <c r="C25" s="22">
        <v>7.6272591610014925E-3</v>
      </c>
      <c r="D25" s="23">
        <v>8.7007696880885971E-2</v>
      </c>
      <c r="E25" s="24">
        <v>6031</v>
      </c>
      <c r="F25" s="25">
        <v>0</v>
      </c>
      <c r="G25" s="7"/>
      <c r="H25" s="21" t="s">
        <v>72</v>
      </c>
      <c r="I25" s="38">
        <v>-5.8976502515294613E-5</v>
      </c>
      <c r="J25" s="32"/>
      <c r="K25" s="9">
        <f t="shared" si="2"/>
        <v>-6.7266087420201866E-4</v>
      </c>
      <c r="L25" s="9">
        <f t="shared" si="1"/>
        <v>5.1699916814190241E-6</v>
      </c>
    </row>
    <row r="26" spans="2:12" x14ac:dyDescent="0.2">
      <c r="B26" s="21" t="s">
        <v>73</v>
      </c>
      <c r="C26" s="22">
        <v>0.24689106284198309</v>
      </c>
      <c r="D26" s="23">
        <v>0.43123856630181573</v>
      </c>
      <c r="E26" s="24">
        <v>6031</v>
      </c>
      <c r="F26" s="25">
        <v>0</v>
      </c>
      <c r="G26" s="7"/>
      <c r="H26" s="21" t="s">
        <v>73</v>
      </c>
      <c r="I26" s="38">
        <v>-8.6407463628523451E-4</v>
      </c>
      <c r="J26" s="32"/>
      <c r="K26" s="9">
        <f t="shared" si="2"/>
        <v>-1.509007732166818E-3</v>
      </c>
      <c r="L26" s="9">
        <f t="shared" si="1"/>
        <v>4.946967224122396E-4</v>
      </c>
    </row>
    <row r="27" spans="2:12" x14ac:dyDescent="0.2">
      <c r="B27" s="21" t="s">
        <v>74</v>
      </c>
      <c r="C27" s="22">
        <v>0.19747968827723428</v>
      </c>
      <c r="D27" s="23">
        <v>0.39813030927216353</v>
      </c>
      <c r="E27" s="24">
        <v>6031</v>
      </c>
      <c r="F27" s="25">
        <v>0</v>
      </c>
      <c r="G27" s="7"/>
      <c r="H27" s="21" t="s">
        <v>74</v>
      </c>
      <c r="I27" s="38">
        <v>-4.4028042949141644E-2</v>
      </c>
      <c r="J27" s="32"/>
      <c r="K27" s="9">
        <f t="shared" si="2"/>
        <v>-8.8748326689024853E-2</v>
      </c>
      <c r="L27" s="9">
        <f t="shared" si="1"/>
        <v>2.1838689480708388E-2</v>
      </c>
    </row>
    <row r="28" spans="2:12" x14ac:dyDescent="0.2">
      <c r="B28" s="21" t="s">
        <v>75</v>
      </c>
      <c r="C28" s="22">
        <v>8.1246891062841976E-3</v>
      </c>
      <c r="D28" s="23">
        <v>8.9777586089976713E-2</v>
      </c>
      <c r="E28" s="24">
        <v>6031</v>
      </c>
      <c r="F28" s="25">
        <v>0</v>
      </c>
      <c r="G28" s="7"/>
      <c r="H28" s="21" t="s">
        <v>75</v>
      </c>
      <c r="I28" s="38">
        <v>-6.8371059866090041E-3</v>
      </c>
      <c r="J28" s="32"/>
      <c r="K28" s="9">
        <f t="shared" si="2"/>
        <v>-7.5537301919484601E-2</v>
      </c>
      <c r="L28" s="9">
        <f t="shared" si="1"/>
        <v>6.1874419827060258E-4</v>
      </c>
    </row>
    <row r="29" spans="2:12" x14ac:dyDescent="0.2">
      <c r="B29" s="21" t="s">
        <v>76</v>
      </c>
      <c r="C29" s="22">
        <v>6.6489802686121702E-2</v>
      </c>
      <c r="D29" s="23">
        <v>0.2491569829972124</v>
      </c>
      <c r="E29" s="24">
        <v>6031</v>
      </c>
      <c r="F29" s="25">
        <v>0</v>
      </c>
      <c r="G29" s="7"/>
      <c r="H29" s="21" t="s">
        <v>76</v>
      </c>
      <c r="I29" s="38">
        <v>-2.9395009540435404E-2</v>
      </c>
      <c r="J29" s="32"/>
      <c r="K29" s="9">
        <f t="shared" si="2"/>
        <v>-0.11013354241988955</v>
      </c>
      <c r="L29" s="9">
        <f t="shared" si="1"/>
        <v>7.8443251350578513E-3</v>
      </c>
    </row>
    <row r="30" spans="2:12" x14ac:dyDescent="0.2">
      <c r="B30" s="21" t="s">
        <v>139</v>
      </c>
      <c r="C30" s="22">
        <v>1.3264798540872161E-3</v>
      </c>
      <c r="D30" s="23">
        <v>3.6399725185226849E-2</v>
      </c>
      <c r="E30" s="24">
        <v>6031</v>
      </c>
      <c r="F30" s="25">
        <v>0</v>
      </c>
      <c r="G30" s="7"/>
      <c r="H30" s="21" t="s">
        <v>139</v>
      </c>
      <c r="I30" s="38">
        <v>-1.7229955736812908E-3</v>
      </c>
      <c r="J30" s="32"/>
      <c r="K30" s="9">
        <f t="shared" si="2"/>
        <v>-4.7272611153187684E-2</v>
      </c>
      <c r="L30" s="9">
        <f t="shared" si="1"/>
        <v>6.2789455292296429E-5</v>
      </c>
    </row>
    <row r="31" spans="2:12" x14ac:dyDescent="0.2">
      <c r="B31" s="21" t="s">
        <v>77</v>
      </c>
      <c r="C31" s="22">
        <v>1.8239097993699221E-3</v>
      </c>
      <c r="D31" s="23">
        <v>4.2671829974051854E-2</v>
      </c>
      <c r="E31" s="24">
        <v>6031</v>
      </c>
      <c r="F31" s="25">
        <v>0</v>
      </c>
      <c r="G31" s="7"/>
      <c r="H31" s="21" t="s">
        <v>77</v>
      </c>
      <c r="I31" s="38">
        <v>2.8047619865382675E-3</v>
      </c>
      <c r="J31" s="32"/>
      <c r="K31" s="9">
        <f t="shared" si="2"/>
        <v>6.560877176742938E-2</v>
      </c>
      <c r="L31" s="9">
        <f t="shared" si="1"/>
        <v>-1.1988313778101715E-4</v>
      </c>
    </row>
    <row r="32" spans="2:12" x14ac:dyDescent="0.2">
      <c r="B32" s="21" t="s">
        <v>78</v>
      </c>
      <c r="C32" s="22">
        <v>1.3430608522633062E-2</v>
      </c>
      <c r="D32" s="23">
        <v>0.11511917590755641</v>
      </c>
      <c r="E32" s="24">
        <v>6031</v>
      </c>
      <c r="F32" s="25">
        <v>0</v>
      </c>
      <c r="G32" s="7"/>
      <c r="H32" s="21" t="s">
        <v>78</v>
      </c>
      <c r="I32" s="38">
        <v>9.1564721161879279E-3</v>
      </c>
      <c r="J32" s="32"/>
      <c r="K32" s="9">
        <f t="shared" si="2"/>
        <v>7.8470811248693498E-2</v>
      </c>
      <c r="L32" s="9">
        <f t="shared" si="1"/>
        <v>-1.0682581027133063E-3</v>
      </c>
    </row>
    <row r="33" spans="2:12" x14ac:dyDescent="0.2">
      <c r="B33" s="21" t="s">
        <v>79</v>
      </c>
      <c r="C33" s="22">
        <v>3.1503896534571382E-3</v>
      </c>
      <c r="D33" s="23">
        <v>5.6044495762190602E-2</v>
      </c>
      <c r="E33" s="24">
        <v>6031</v>
      </c>
      <c r="F33" s="25">
        <v>0</v>
      </c>
      <c r="G33" s="7"/>
      <c r="H33" s="21" t="s">
        <v>79</v>
      </c>
      <c r="I33" s="38">
        <v>2.372107015951089E-3</v>
      </c>
      <c r="J33" s="32"/>
      <c r="K33" s="9">
        <f t="shared" si="2"/>
        <v>4.2192081887663282E-2</v>
      </c>
      <c r="L33" s="9">
        <f t="shared" si="1"/>
        <v>-1.3334157615861651E-4</v>
      </c>
    </row>
    <row r="34" spans="2:12" x14ac:dyDescent="0.2">
      <c r="B34" s="21" t="s">
        <v>80</v>
      </c>
      <c r="C34" s="22">
        <v>3.3161996352180402E-3</v>
      </c>
      <c r="D34" s="23">
        <v>5.7495657067649517E-2</v>
      </c>
      <c r="E34" s="24">
        <v>6031</v>
      </c>
      <c r="F34" s="25">
        <v>0</v>
      </c>
      <c r="G34" s="7"/>
      <c r="H34" s="21" t="s">
        <v>80</v>
      </c>
      <c r="I34" s="38">
        <v>1.6817764458632745E-3</v>
      </c>
      <c r="J34" s="32"/>
      <c r="K34" s="9">
        <f t="shared" si="2"/>
        <v>2.9153494801438039E-2</v>
      </c>
      <c r="L34" s="9">
        <f t="shared" si="1"/>
        <v>-9.7000481788181805E-5</v>
      </c>
    </row>
    <row r="35" spans="2:12" x14ac:dyDescent="0.2">
      <c r="B35" s="21" t="s">
        <v>81</v>
      </c>
      <c r="C35" s="22">
        <v>0.19051566904327641</v>
      </c>
      <c r="D35" s="23">
        <v>0.39274040313792341</v>
      </c>
      <c r="E35" s="24">
        <v>6031</v>
      </c>
      <c r="F35" s="25">
        <v>0</v>
      </c>
      <c r="G35" s="7"/>
      <c r="H35" s="21" t="s">
        <v>81</v>
      </c>
      <c r="I35" s="38">
        <v>1.1165415610584487E-2</v>
      </c>
      <c r="J35" s="32"/>
      <c r="K35" s="9">
        <f t="shared" si="2"/>
        <v>2.3013239567851836E-2</v>
      </c>
      <c r="L35" s="9">
        <f t="shared" si="1"/>
        <v>-5.4162663382756578E-3</v>
      </c>
    </row>
    <row r="36" spans="2:12" ht="24" x14ac:dyDescent="0.2">
      <c r="B36" s="21" t="s">
        <v>82</v>
      </c>
      <c r="C36" s="22">
        <v>7.2956391974796878E-2</v>
      </c>
      <c r="D36" s="23">
        <v>0.26008647226751319</v>
      </c>
      <c r="E36" s="24">
        <v>6031</v>
      </c>
      <c r="F36" s="25">
        <v>0</v>
      </c>
      <c r="G36" s="7"/>
      <c r="H36" s="21" t="s">
        <v>82</v>
      </c>
      <c r="I36" s="38">
        <v>-1.5387927752839904E-2</v>
      </c>
      <c r="J36" s="32"/>
      <c r="K36" s="9">
        <f t="shared" si="2"/>
        <v>-5.4848220054102767E-2</v>
      </c>
      <c r="L36" s="9">
        <f t="shared" si="1"/>
        <v>4.3164401401905236E-3</v>
      </c>
    </row>
    <row r="37" spans="2:12" x14ac:dyDescent="0.2">
      <c r="B37" s="21" t="s">
        <v>83</v>
      </c>
      <c r="C37" s="22">
        <v>5.1401094345879623E-3</v>
      </c>
      <c r="D37" s="23">
        <v>7.1515989476717862E-2</v>
      </c>
      <c r="E37" s="24">
        <v>6031</v>
      </c>
      <c r="F37" s="25">
        <v>0</v>
      </c>
      <c r="G37" s="7"/>
      <c r="H37" s="21" t="s">
        <v>83</v>
      </c>
      <c r="I37" s="38">
        <v>-6.257875987994291E-3</v>
      </c>
      <c r="J37" s="32"/>
      <c r="K37" s="9">
        <f t="shared" si="2"/>
        <v>-8.7053396955581647E-2</v>
      </c>
      <c r="L37" s="9">
        <f t="shared" si="1"/>
        <v>4.497758842705052E-4</v>
      </c>
    </row>
    <row r="38" spans="2:12" x14ac:dyDescent="0.2">
      <c r="B38" s="21" t="s">
        <v>140</v>
      </c>
      <c r="C38" s="22">
        <v>8.2904990880451005E-4</v>
      </c>
      <c r="D38" s="23">
        <v>2.878367521037286E-2</v>
      </c>
      <c r="E38" s="24">
        <v>6031</v>
      </c>
      <c r="F38" s="25">
        <v>0</v>
      </c>
      <c r="G38" s="7"/>
      <c r="H38" s="21" t="s">
        <v>140</v>
      </c>
      <c r="I38" s="38">
        <v>3.6931144105622985E-3</v>
      </c>
      <c r="J38" s="32"/>
      <c r="K38" s="9">
        <f t="shared" si="2"/>
        <v>0.12819949528429997</v>
      </c>
      <c r="L38" s="9">
        <f t="shared" si="1"/>
        <v>-1.06371967544225E-4</v>
      </c>
    </row>
    <row r="39" spans="2:12" ht="24" x14ac:dyDescent="0.2">
      <c r="B39" s="21" t="s">
        <v>141</v>
      </c>
      <c r="C39" s="22">
        <v>0.27325484994196653</v>
      </c>
      <c r="D39" s="23">
        <v>0.44566755550797738</v>
      </c>
      <c r="E39" s="24">
        <v>6031</v>
      </c>
      <c r="F39" s="25">
        <v>0</v>
      </c>
      <c r="G39" s="7"/>
      <c r="H39" s="21" t="s">
        <v>141</v>
      </c>
      <c r="I39" s="38">
        <v>7.292235423075287E-2</v>
      </c>
      <c r="J39" s="32"/>
      <c r="K39" s="9">
        <f t="shared" si="2"/>
        <v>0.11891367592960209</v>
      </c>
      <c r="L39" s="9">
        <f t="shared" si="1"/>
        <v>-4.4711325104262886E-2</v>
      </c>
    </row>
    <row r="40" spans="2:12" x14ac:dyDescent="0.2">
      <c r="B40" s="21" t="s">
        <v>142</v>
      </c>
      <c r="C40" s="22">
        <v>3.3161996352180402E-3</v>
      </c>
      <c r="D40" s="23">
        <v>5.7495657067648163E-2</v>
      </c>
      <c r="E40" s="24">
        <v>6031</v>
      </c>
      <c r="F40" s="25">
        <v>0</v>
      </c>
      <c r="G40" s="7"/>
      <c r="H40" s="21" t="s">
        <v>142</v>
      </c>
      <c r="I40" s="38">
        <v>6.3782593482465946E-3</v>
      </c>
      <c r="J40" s="32"/>
      <c r="K40" s="9">
        <f t="shared" si="2"/>
        <v>0.11056674697087079</v>
      </c>
      <c r="L40" s="9">
        <f t="shared" si="1"/>
        <v>-3.6788137405047676E-4</v>
      </c>
    </row>
    <row r="41" spans="2:12" x14ac:dyDescent="0.2">
      <c r="B41" s="21" t="s">
        <v>143</v>
      </c>
      <c r="C41" s="22">
        <v>3.1503896534571382E-3</v>
      </c>
      <c r="D41" s="23">
        <v>5.6044495762190207E-2</v>
      </c>
      <c r="E41" s="24">
        <v>6031</v>
      </c>
      <c r="F41" s="25">
        <v>0</v>
      </c>
      <c r="G41" s="7"/>
      <c r="H41" s="21" t="s">
        <v>143</v>
      </c>
      <c r="I41" s="38">
        <v>4.3676783317288465E-3</v>
      </c>
      <c r="J41" s="32"/>
      <c r="K41" s="9">
        <f t="shared" si="2"/>
        <v>7.768681623218851E-2</v>
      </c>
      <c r="L41" s="9">
        <f t="shared" si="1"/>
        <v>-2.4551721696799435E-4</v>
      </c>
    </row>
    <row r="42" spans="2:12" x14ac:dyDescent="0.2">
      <c r="B42" s="21" t="s">
        <v>144</v>
      </c>
      <c r="C42" s="22">
        <v>1.4425468413198474E-2</v>
      </c>
      <c r="D42" s="23">
        <v>0.11924651796916483</v>
      </c>
      <c r="E42" s="24">
        <v>6031</v>
      </c>
      <c r="F42" s="25">
        <v>0</v>
      </c>
      <c r="G42" s="7"/>
      <c r="H42" s="21" t="s">
        <v>144</v>
      </c>
      <c r="I42" s="38">
        <v>2.9673804632387832E-3</v>
      </c>
      <c r="J42" s="32"/>
      <c r="K42" s="9">
        <f t="shared" si="2"/>
        <v>2.4525450804799485E-2</v>
      </c>
      <c r="L42" s="9">
        <f t="shared" si="1"/>
        <v>-3.5896941790335721E-4</v>
      </c>
    </row>
    <row r="43" spans="2:12" x14ac:dyDescent="0.2">
      <c r="B43" s="21" t="s">
        <v>145</v>
      </c>
      <c r="C43" s="22">
        <v>3.6478195987398439E-2</v>
      </c>
      <c r="D43" s="23">
        <v>0.18749230913261938</v>
      </c>
      <c r="E43" s="24">
        <v>6031</v>
      </c>
      <c r="F43" s="25">
        <v>0</v>
      </c>
      <c r="G43" s="7"/>
      <c r="H43" s="21" t="s">
        <v>145</v>
      </c>
      <c r="I43" s="38">
        <v>8.3084568229767151E-3</v>
      </c>
      <c r="J43" s="32"/>
      <c r="K43" s="9">
        <f t="shared" si="2"/>
        <v>4.2697107650281632E-2</v>
      </c>
      <c r="L43" s="9">
        <f t="shared" si="1"/>
        <v>-1.6164797251870522E-3</v>
      </c>
    </row>
    <row r="44" spans="2:12" x14ac:dyDescent="0.2">
      <c r="B44" s="21" t="s">
        <v>146</v>
      </c>
      <c r="C44" s="22">
        <v>5.3888244072293152E-2</v>
      </c>
      <c r="D44" s="23">
        <v>0.22581575749069083</v>
      </c>
      <c r="E44" s="24">
        <v>6031</v>
      </c>
      <c r="F44" s="25">
        <v>0</v>
      </c>
      <c r="G44" s="7"/>
      <c r="H44" s="21" t="s">
        <v>146</v>
      </c>
      <c r="I44" s="38">
        <v>-2.990068745654112E-3</v>
      </c>
      <c r="J44" s="32"/>
      <c r="K44" s="9">
        <f t="shared" si="2"/>
        <v>-1.2527642989714699E-2</v>
      </c>
      <c r="L44" s="9">
        <f t="shared" si="1"/>
        <v>7.135443343247945E-4</v>
      </c>
    </row>
    <row r="45" spans="2:12" x14ac:dyDescent="0.2">
      <c r="B45" s="21" t="s">
        <v>147</v>
      </c>
      <c r="C45" s="22">
        <v>0.57751616647322168</v>
      </c>
      <c r="D45" s="23">
        <v>0.49399565466524076</v>
      </c>
      <c r="E45" s="24">
        <v>6031</v>
      </c>
      <c r="F45" s="25">
        <v>0</v>
      </c>
      <c r="G45" s="7"/>
      <c r="H45" s="21" t="s">
        <v>147</v>
      </c>
      <c r="I45" s="38">
        <v>-6.8789361366214441E-2</v>
      </c>
      <c r="J45" s="32"/>
      <c r="K45" s="9">
        <f t="shared" si="2"/>
        <v>-5.8831272747837129E-2</v>
      </c>
      <c r="L45" s="9">
        <f t="shared" si="1"/>
        <v>8.0419671499496345E-2</v>
      </c>
    </row>
    <row r="46" spans="2:12" x14ac:dyDescent="0.2">
      <c r="B46" s="21" t="s">
        <v>148</v>
      </c>
      <c r="C46" s="22">
        <v>3.564914607859393E-2</v>
      </c>
      <c r="D46" s="23">
        <v>0.18542919314523007</v>
      </c>
      <c r="E46" s="24">
        <v>6031</v>
      </c>
      <c r="F46" s="25">
        <v>0</v>
      </c>
      <c r="G46" s="7"/>
      <c r="H46" s="21" t="s">
        <v>148</v>
      </c>
      <c r="I46" s="38">
        <v>-3.1912080478733555E-3</v>
      </c>
      <c r="J46" s="32"/>
      <c r="K46" s="9">
        <f t="shared" si="2"/>
        <v>-1.6596330673764228E-2</v>
      </c>
      <c r="L46" s="9">
        <f t="shared" si="1"/>
        <v>6.1351635056040399E-4</v>
      </c>
    </row>
    <row r="47" spans="2:12" x14ac:dyDescent="0.2">
      <c r="B47" s="21" t="s">
        <v>149</v>
      </c>
      <c r="C47" s="22">
        <v>1.4922898358481181E-3</v>
      </c>
      <c r="D47" s="23">
        <v>3.8604533609024924E-2</v>
      </c>
      <c r="E47" s="24">
        <v>6031</v>
      </c>
      <c r="F47" s="25">
        <v>0</v>
      </c>
      <c r="G47" s="7"/>
      <c r="H47" s="21" t="s">
        <v>149</v>
      </c>
      <c r="I47" s="38">
        <v>3.1093895138025133E-3</v>
      </c>
      <c r="J47" s="32"/>
      <c r="K47" s="9">
        <f t="shared" si="2"/>
        <v>8.0424476432725198E-2</v>
      </c>
      <c r="L47" s="9">
        <f t="shared" si="1"/>
        <v>-1.2019599599709845E-4</v>
      </c>
    </row>
    <row r="48" spans="2:12" x14ac:dyDescent="0.2">
      <c r="B48" s="21" t="s">
        <v>150</v>
      </c>
      <c r="C48" s="22">
        <v>1.6912618139612003E-2</v>
      </c>
      <c r="D48" s="23">
        <v>0.12895479362023557</v>
      </c>
      <c r="E48" s="24">
        <v>6031</v>
      </c>
      <c r="F48" s="25">
        <v>0</v>
      </c>
      <c r="G48" s="7"/>
      <c r="H48" s="21" t="s">
        <v>150</v>
      </c>
      <c r="I48" s="38">
        <v>3.1196996258623889E-3</v>
      </c>
      <c r="J48" s="32"/>
      <c r="K48" s="9">
        <f t="shared" si="2"/>
        <v>2.3783042501016607E-2</v>
      </c>
      <c r="L48" s="9">
        <f t="shared" si="1"/>
        <v>-4.0915337073767823E-4</v>
      </c>
    </row>
    <row r="49" spans="2:12" x14ac:dyDescent="0.2">
      <c r="B49" s="21" t="s">
        <v>151</v>
      </c>
      <c r="C49" s="22">
        <v>1.6580998176090201E-3</v>
      </c>
      <c r="D49" s="23">
        <v>4.0689372589924576E-2</v>
      </c>
      <c r="E49" s="24">
        <v>6031</v>
      </c>
      <c r="F49" s="25">
        <v>0</v>
      </c>
      <c r="G49" s="7"/>
      <c r="H49" s="21" t="s">
        <v>151</v>
      </c>
      <c r="I49" s="38">
        <v>2.3024458896819108E-3</v>
      </c>
      <c r="J49" s="32"/>
      <c r="K49" s="9">
        <f t="shared" si="2"/>
        <v>5.6492102440069483E-2</v>
      </c>
      <c r="L49" s="9">
        <f t="shared" si="1"/>
        <v>-9.3825116160221704E-5</v>
      </c>
    </row>
    <row r="50" spans="2:12" x14ac:dyDescent="0.2">
      <c r="B50" s="21" t="s">
        <v>152</v>
      </c>
      <c r="C50" s="22">
        <v>3.2664566406897695E-2</v>
      </c>
      <c r="D50" s="23">
        <v>0.17777185540305029</v>
      </c>
      <c r="E50" s="24">
        <v>6031</v>
      </c>
      <c r="F50" s="25">
        <v>0</v>
      </c>
      <c r="G50" s="7"/>
      <c r="H50" s="21" t="s">
        <v>152</v>
      </c>
      <c r="I50" s="38">
        <v>9.0533709872281844E-3</v>
      </c>
      <c r="J50" s="32"/>
      <c r="K50" s="9">
        <f t="shared" si="2"/>
        <v>4.9263402969800585E-2</v>
      </c>
      <c r="L50" s="9">
        <f t="shared" si="1"/>
        <v>-1.6635053796795879E-3</v>
      </c>
    </row>
    <row r="51" spans="2:12" x14ac:dyDescent="0.2">
      <c r="B51" s="21" t="s">
        <v>153</v>
      </c>
      <c r="C51" s="22">
        <v>0.62095838169457807</v>
      </c>
      <c r="D51" s="23">
        <v>0.48518872916740502</v>
      </c>
      <c r="E51" s="24">
        <v>6031</v>
      </c>
      <c r="F51" s="25">
        <v>0</v>
      </c>
      <c r="G51" s="7"/>
      <c r="H51" s="21" t="s">
        <v>153</v>
      </c>
      <c r="I51" s="38">
        <v>-7.3000702372426576E-2</v>
      </c>
      <c r="J51" s="32"/>
      <c r="K51" s="9">
        <f t="shared" si="2"/>
        <v>-5.7029981739600388E-2</v>
      </c>
      <c r="L51" s="9">
        <f t="shared" si="1"/>
        <v>9.3428382158706677E-2</v>
      </c>
    </row>
    <row r="52" spans="2:12" ht="24" x14ac:dyDescent="0.2">
      <c r="B52" s="21" t="s">
        <v>154</v>
      </c>
      <c r="C52" s="22">
        <v>9.9485989056541206E-4</v>
      </c>
      <c r="D52" s="23">
        <v>3.1528320051708941E-2</v>
      </c>
      <c r="E52" s="24">
        <v>6031</v>
      </c>
      <c r="F52" s="25">
        <v>0</v>
      </c>
      <c r="G52" s="7"/>
      <c r="H52" s="21" t="s">
        <v>154</v>
      </c>
      <c r="I52" s="38">
        <v>5.2356520494124923E-4</v>
      </c>
      <c r="J52" s="32"/>
      <c r="K52" s="9">
        <f t="shared" si="2"/>
        <v>1.6589667006073377E-2</v>
      </c>
      <c r="L52" s="9">
        <f t="shared" si="1"/>
        <v>-1.6520830213517058E-5</v>
      </c>
    </row>
    <row r="53" spans="2:12" x14ac:dyDescent="0.2">
      <c r="B53" s="21" t="s">
        <v>155</v>
      </c>
      <c r="C53" s="22">
        <v>8.2904990880451005E-3</v>
      </c>
      <c r="D53" s="23">
        <v>9.0681476553831422E-2</v>
      </c>
      <c r="E53" s="24">
        <v>6031</v>
      </c>
      <c r="F53" s="25">
        <v>0</v>
      </c>
      <c r="G53" s="7"/>
      <c r="H53" s="21" t="s">
        <v>155</v>
      </c>
      <c r="I53" s="38">
        <v>5.6263314640185927E-3</v>
      </c>
      <c r="J53" s="32"/>
      <c r="K53" s="9">
        <f t="shared" si="2"/>
        <v>6.1530607795461149E-2</v>
      </c>
      <c r="L53" s="9">
        <f t="shared" si="1"/>
        <v>-5.1438394746247413E-4</v>
      </c>
    </row>
    <row r="54" spans="2:12" x14ac:dyDescent="0.2">
      <c r="B54" s="21" t="s">
        <v>156</v>
      </c>
      <c r="C54" s="22">
        <v>2.3213397446526281E-3</v>
      </c>
      <c r="D54" s="23">
        <v>4.8128320123801915E-2</v>
      </c>
      <c r="E54" s="24">
        <v>6031</v>
      </c>
      <c r="F54" s="25">
        <v>0</v>
      </c>
      <c r="G54" s="7"/>
      <c r="H54" s="21" t="s">
        <v>156</v>
      </c>
      <c r="I54" s="38">
        <v>3.3617381969377664E-3</v>
      </c>
      <c r="J54" s="32"/>
      <c r="K54" s="9">
        <f t="shared" si="2"/>
        <v>6.9687336932240149E-2</v>
      </c>
      <c r="L54" s="9">
        <f t="shared" si="1"/>
        <v>-1.6214437710675785E-4</v>
      </c>
    </row>
    <row r="55" spans="2:12" x14ac:dyDescent="0.2">
      <c r="B55" s="21" t="s">
        <v>84</v>
      </c>
      <c r="C55" s="22">
        <v>0.64085557950588623</v>
      </c>
      <c r="D55" s="23">
        <v>0.47978940674790166</v>
      </c>
      <c r="E55" s="24">
        <v>6031</v>
      </c>
      <c r="F55" s="25">
        <v>0</v>
      </c>
      <c r="G55" s="7"/>
      <c r="H55" s="21" t="s">
        <v>84</v>
      </c>
      <c r="I55" s="38">
        <v>6.8164593126418954E-2</v>
      </c>
      <c r="J55" s="32"/>
      <c r="K55" s="9">
        <f t="shared" si="2"/>
        <v>5.1024330575660116E-2</v>
      </c>
      <c r="L55" s="9">
        <f t="shared" si="1"/>
        <v>-9.1047570487038931E-2</v>
      </c>
    </row>
    <row r="56" spans="2:12" x14ac:dyDescent="0.2">
      <c r="B56" s="21" t="s">
        <v>85</v>
      </c>
      <c r="C56" s="22">
        <v>0.29066489802686124</v>
      </c>
      <c r="D56" s="23">
        <v>0.4541068236184862</v>
      </c>
      <c r="E56" s="24">
        <v>6031</v>
      </c>
      <c r="F56" s="25">
        <v>0</v>
      </c>
      <c r="G56" s="7"/>
      <c r="H56" s="21" t="s">
        <v>85</v>
      </c>
      <c r="I56" s="38">
        <v>2.154641938192484E-2</v>
      </c>
      <c r="J56" s="32"/>
      <c r="K56" s="9">
        <f t="shared" si="2"/>
        <v>3.3656467585420118E-2</v>
      </c>
      <c r="L56" s="9">
        <f t="shared" si="1"/>
        <v>-1.3791441719785288E-2</v>
      </c>
    </row>
    <row r="57" spans="2:12" x14ac:dyDescent="0.2">
      <c r="B57" s="21" t="s">
        <v>86</v>
      </c>
      <c r="C57" s="22">
        <v>0.4980931852097496</v>
      </c>
      <c r="D57" s="23">
        <v>0.50003782139372532</v>
      </c>
      <c r="E57" s="24">
        <v>6031</v>
      </c>
      <c r="F57" s="25">
        <v>0</v>
      </c>
      <c r="G57" s="7"/>
      <c r="H57" s="21" t="s">
        <v>86</v>
      </c>
      <c r="I57" s="38">
        <v>7.1407457751676451E-2</v>
      </c>
      <c r="J57" s="32"/>
      <c r="K57" s="9">
        <f t="shared" si="2"/>
        <v>7.1674357696621685E-2</v>
      </c>
      <c r="L57" s="9">
        <f t="shared" si="1"/>
        <v>-7.1129755705534037E-2</v>
      </c>
    </row>
    <row r="58" spans="2:12" x14ac:dyDescent="0.2">
      <c r="B58" s="21" t="s">
        <v>87</v>
      </c>
      <c r="C58" s="22">
        <v>1.3762228486154866E-2</v>
      </c>
      <c r="D58" s="23">
        <v>0.11651214716538401</v>
      </c>
      <c r="E58" s="24">
        <v>6031</v>
      </c>
      <c r="F58" s="25">
        <v>0</v>
      </c>
      <c r="G58" s="7"/>
      <c r="H58" s="21" t="s">
        <v>87</v>
      </c>
      <c r="I58" s="38">
        <v>1.3063367079373327E-2</v>
      </c>
      <c r="J58" s="32"/>
      <c r="K58" s="9">
        <f t="shared" si="2"/>
        <v>0.11057719173727679</v>
      </c>
      <c r="L58" s="9">
        <f t="shared" si="1"/>
        <v>-1.543024027268657E-3</v>
      </c>
    </row>
    <row r="59" spans="2:12" x14ac:dyDescent="0.2">
      <c r="B59" s="21" t="s">
        <v>88</v>
      </c>
      <c r="C59" s="22">
        <v>5.4054054054054057E-2</v>
      </c>
      <c r="D59" s="23">
        <v>0.22614308066297134</v>
      </c>
      <c r="E59" s="24">
        <v>6031</v>
      </c>
      <c r="F59" s="25">
        <v>0</v>
      </c>
      <c r="G59" s="7"/>
      <c r="H59" s="21" t="s">
        <v>88</v>
      </c>
      <c r="I59" s="38">
        <v>3.4401004656838763E-2</v>
      </c>
      <c r="J59" s="32"/>
      <c r="K59" s="9">
        <f t="shared" si="2"/>
        <v>0.14389779601570882</v>
      </c>
      <c r="L59" s="9">
        <f t="shared" si="1"/>
        <v>-8.222731200897648E-3</v>
      </c>
    </row>
    <row r="60" spans="2:12" x14ac:dyDescent="0.2">
      <c r="B60" s="21" t="s">
        <v>89</v>
      </c>
      <c r="C60" s="22">
        <v>0.23478693417343724</v>
      </c>
      <c r="D60" s="23">
        <v>0.4239007247139554</v>
      </c>
      <c r="E60" s="24">
        <v>6031</v>
      </c>
      <c r="F60" s="25">
        <v>0</v>
      </c>
      <c r="G60" s="7"/>
      <c r="H60" s="21" t="s">
        <v>89</v>
      </c>
      <c r="I60" s="38">
        <v>6.6718930429426462E-2</v>
      </c>
      <c r="J60" s="32"/>
      <c r="K60" s="9">
        <f t="shared" si="2"/>
        <v>0.12043904227109192</v>
      </c>
      <c r="L60" s="9">
        <f t="shared" si="1"/>
        <v>-3.6953777650241854E-2</v>
      </c>
    </row>
    <row r="61" spans="2:12" x14ac:dyDescent="0.2">
      <c r="B61" s="21" t="s">
        <v>157</v>
      </c>
      <c r="C61" s="22">
        <v>0.13115569557287349</v>
      </c>
      <c r="D61" s="23">
        <v>0.33759854400711925</v>
      </c>
      <c r="E61" s="24">
        <v>6031</v>
      </c>
      <c r="F61" s="25">
        <v>0</v>
      </c>
      <c r="G61" s="7"/>
      <c r="H61" s="21" t="s">
        <v>157</v>
      </c>
      <c r="I61" s="38">
        <v>5.1062579505478954E-2</v>
      </c>
      <c r="J61" s="32"/>
      <c r="K61" s="9">
        <f t="shared" si="2"/>
        <v>0.13141475921696255</v>
      </c>
      <c r="L61" s="9">
        <f t="shared" si="1"/>
        <v>-1.9837609645155987E-2</v>
      </c>
    </row>
    <row r="62" spans="2:12" x14ac:dyDescent="0.2">
      <c r="B62" s="21" t="s">
        <v>158</v>
      </c>
      <c r="C62" s="22">
        <v>0.25435251202122366</v>
      </c>
      <c r="D62" s="23">
        <v>0.43553273578479845</v>
      </c>
      <c r="E62" s="24">
        <v>6031</v>
      </c>
      <c r="F62" s="25">
        <v>0</v>
      </c>
      <c r="G62" s="7"/>
      <c r="H62" s="21" t="s">
        <v>158</v>
      </c>
      <c r="I62" s="38">
        <v>5.0686218546923213E-2</v>
      </c>
      <c r="J62" s="32"/>
      <c r="K62" s="9">
        <f t="shared" si="2"/>
        <v>8.6776603523393961E-2</v>
      </c>
      <c r="L62" s="9">
        <f t="shared" si="1"/>
        <v>-2.9600913899240903E-2</v>
      </c>
    </row>
    <row r="63" spans="2:12" x14ac:dyDescent="0.2">
      <c r="B63" s="21" t="s">
        <v>159</v>
      </c>
      <c r="C63" s="22">
        <v>1.8239097993699219E-2</v>
      </c>
      <c r="D63" s="23">
        <v>0.13382601711115497</v>
      </c>
      <c r="E63" s="24">
        <v>6031</v>
      </c>
      <c r="F63" s="25">
        <v>0</v>
      </c>
      <c r="G63" s="7"/>
      <c r="H63" s="21" t="s">
        <v>159</v>
      </c>
      <c r="I63" s="38">
        <v>2.3241571463318553E-2</v>
      </c>
      <c r="J63" s="32"/>
      <c r="K63" s="9">
        <f t="shared" si="2"/>
        <v>0.17050246772956953</v>
      </c>
      <c r="L63" s="9">
        <f t="shared" si="1"/>
        <v>-3.1675851123547792E-3</v>
      </c>
    </row>
    <row r="64" spans="2:12" x14ac:dyDescent="0.2">
      <c r="B64" s="21" t="s">
        <v>160</v>
      </c>
      <c r="C64" s="22">
        <v>0.2392638036809816</v>
      </c>
      <c r="D64" s="23">
        <v>0.42666945181158411</v>
      </c>
      <c r="E64" s="24">
        <v>6031</v>
      </c>
      <c r="F64" s="25">
        <v>0</v>
      </c>
      <c r="G64" s="7"/>
      <c r="H64" s="21" t="s">
        <v>160</v>
      </c>
      <c r="I64" s="38">
        <v>5.8532742826732292E-2</v>
      </c>
      <c r="J64" s="32"/>
      <c r="K64" s="9">
        <f t="shared" si="2"/>
        <v>0.10436176283318978</v>
      </c>
      <c r="L64" s="9">
        <f t="shared" si="1"/>
        <v>-3.2823457665277431E-2</v>
      </c>
    </row>
    <row r="65" spans="2:12" x14ac:dyDescent="0.2">
      <c r="B65" s="21" t="s">
        <v>161</v>
      </c>
      <c r="C65" s="22">
        <v>0.13115569557287349</v>
      </c>
      <c r="D65" s="23">
        <v>0.33759854400712291</v>
      </c>
      <c r="E65" s="24">
        <v>6031</v>
      </c>
      <c r="F65" s="25">
        <v>0</v>
      </c>
      <c r="G65" s="7"/>
      <c r="H65" s="21" t="s">
        <v>161</v>
      </c>
      <c r="I65" s="38">
        <v>3.605496800140217E-2</v>
      </c>
      <c r="J65" s="32"/>
      <c r="K65" s="9">
        <f t="shared" si="2"/>
        <v>9.2791139506986822E-2</v>
      </c>
      <c r="L65" s="9">
        <f t="shared" si="1"/>
        <v>-1.4007212089699728E-2</v>
      </c>
    </row>
    <row r="66" spans="2:12" x14ac:dyDescent="0.2">
      <c r="B66" s="21" t="s">
        <v>162</v>
      </c>
      <c r="C66" s="22">
        <v>0.1407726745150058</v>
      </c>
      <c r="D66" s="23">
        <v>0.3478157380252212</v>
      </c>
      <c r="E66" s="24">
        <v>6031</v>
      </c>
      <c r="F66" s="25">
        <v>0</v>
      </c>
      <c r="G66" s="7"/>
      <c r="H66" s="21" t="s">
        <v>162</v>
      </c>
      <c r="I66" s="38">
        <v>5.4744425705998377E-2</v>
      </c>
      <c r="J66" s="32"/>
      <c r="K66" s="9">
        <f t="shared" si="2"/>
        <v>0.13523800490352189</v>
      </c>
      <c r="L66" s="9">
        <f t="shared" si="1"/>
        <v>-2.2156901999824407E-2</v>
      </c>
    </row>
    <row r="67" spans="2:12" x14ac:dyDescent="0.2">
      <c r="B67" s="21" t="s">
        <v>163</v>
      </c>
      <c r="C67" s="22">
        <v>6.5992372740838995E-2</v>
      </c>
      <c r="D67" s="23">
        <v>0.24828934988941898</v>
      </c>
      <c r="E67" s="24">
        <v>6031</v>
      </c>
      <c r="F67" s="25">
        <v>0</v>
      </c>
      <c r="G67" s="7"/>
      <c r="H67" s="21" t="s">
        <v>163</v>
      </c>
      <c r="I67" s="38">
        <v>4.1207315493344811E-2</v>
      </c>
      <c r="J67" s="32"/>
      <c r="K67" s="9">
        <f t="shared" si="2"/>
        <v>0.15501247631765153</v>
      </c>
      <c r="L67" s="9">
        <f t="shared" si="1"/>
        <v>-1.0952417108898507E-2</v>
      </c>
    </row>
    <row r="68" spans="2:12" x14ac:dyDescent="0.2">
      <c r="B68" s="21" t="s">
        <v>164</v>
      </c>
      <c r="C68" s="22">
        <v>0.38948764715635881</v>
      </c>
      <c r="D68" s="23">
        <v>0.4876745368264867</v>
      </c>
      <c r="E68" s="24">
        <v>6031</v>
      </c>
      <c r="F68" s="25">
        <v>0</v>
      </c>
      <c r="G68" s="7"/>
      <c r="H68" s="21" t="s">
        <v>164</v>
      </c>
      <c r="I68" s="38">
        <v>7.0930069500152876E-2</v>
      </c>
      <c r="J68" s="32"/>
      <c r="K68" s="9">
        <f t="shared" si="2"/>
        <v>8.8796277738217563E-2</v>
      </c>
      <c r="L68" s="9">
        <f t="shared" si="1"/>
        <v>-5.664922770425667E-2</v>
      </c>
    </row>
    <row r="69" spans="2:12" x14ac:dyDescent="0.2">
      <c r="B69" s="21" t="s">
        <v>165</v>
      </c>
      <c r="C69" s="22">
        <v>3.2996186370419497E-2</v>
      </c>
      <c r="D69" s="23">
        <v>0.17864134321182126</v>
      </c>
      <c r="E69" s="24">
        <v>6031</v>
      </c>
      <c r="F69" s="25">
        <v>0</v>
      </c>
      <c r="G69" s="7"/>
      <c r="H69" s="21" t="s">
        <v>165</v>
      </c>
      <c r="I69" s="38">
        <v>9.8946023265612873E-3</v>
      </c>
      <c r="J69" s="32"/>
      <c r="K69" s="9">
        <f t="shared" si="2"/>
        <v>5.3560491721043733E-2</v>
      </c>
      <c r="L69" s="9">
        <f t="shared" si="1"/>
        <v>-1.8275956537187419E-3</v>
      </c>
    </row>
    <row r="70" spans="2:12" x14ac:dyDescent="0.2">
      <c r="B70" s="21" t="s">
        <v>166</v>
      </c>
      <c r="C70" s="22">
        <v>6.7484662576687116E-2</v>
      </c>
      <c r="D70" s="23">
        <v>0.25088028843704402</v>
      </c>
      <c r="E70" s="24">
        <v>6031</v>
      </c>
      <c r="F70" s="25">
        <v>0</v>
      </c>
      <c r="G70" s="7"/>
      <c r="H70" s="21" t="s">
        <v>166</v>
      </c>
      <c r="I70" s="38">
        <v>-1.0207850797937354E-2</v>
      </c>
      <c r="J70" s="32"/>
      <c r="K70" s="9">
        <f t="shared" si="2"/>
        <v>-3.79423090211971E-2</v>
      </c>
      <c r="L70" s="9">
        <f t="shared" si="1"/>
        <v>2.7458249949550532E-3</v>
      </c>
    </row>
    <row r="71" spans="2:12" x14ac:dyDescent="0.2">
      <c r="B71" s="21" t="s">
        <v>167</v>
      </c>
      <c r="C71" s="22">
        <v>1.6746808157851102E-2</v>
      </c>
      <c r="D71" s="23">
        <v>0.12833192631913662</v>
      </c>
      <c r="E71" s="24">
        <v>6031</v>
      </c>
      <c r="F71" s="25">
        <v>0</v>
      </c>
      <c r="G71" s="7"/>
      <c r="H71" s="21" t="s">
        <v>167</v>
      </c>
      <c r="I71" s="38">
        <v>8.3359125880013447E-3</v>
      </c>
      <c r="J71" s="32"/>
      <c r="K71" s="9">
        <f t="shared" si="2"/>
        <v>6.3868071602750126E-2</v>
      </c>
      <c r="L71" s="9">
        <f t="shared" si="1"/>
        <v>-1.0878035804178351E-3</v>
      </c>
    </row>
    <row r="72" spans="2:12" x14ac:dyDescent="0.2">
      <c r="B72" s="21" t="s">
        <v>168</v>
      </c>
      <c r="C72" s="22">
        <v>0.12187033659426297</v>
      </c>
      <c r="D72" s="23">
        <v>0.32716311717704744</v>
      </c>
      <c r="E72" s="24">
        <v>6031</v>
      </c>
      <c r="F72" s="25">
        <v>0</v>
      </c>
      <c r="G72" s="7"/>
      <c r="H72" s="21" t="s">
        <v>168</v>
      </c>
      <c r="I72" s="38">
        <v>4.0215335549058449E-2</v>
      </c>
      <c r="J72" s="32"/>
      <c r="K72" s="9">
        <f t="shared" si="2"/>
        <v>0.10794089313659648</v>
      </c>
      <c r="L72" s="9">
        <f t="shared" ref="L72:L119" si="3">((0-C72)/D72)*I72</f>
        <v>-1.4980467608647735E-2</v>
      </c>
    </row>
    <row r="73" spans="2:12" x14ac:dyDescent="0.2">
      <c r="B73" s="21" t="s">
        <v>90</v>
      </c>
      <c r="C73" s="22">
        <v>0.46028850936826399</v>
      </c>
      <c r="D73" s="23">
        <v>0.49846182938668571</v>
      </c>
      <c r="E73" s="24">
        <v>6031</v>
      </c>
      <c r="F73" s="25">
        <v>0</v>
      </c>
      <c r="G73" s="7"/>
      <c r="H73" s="21" t="s">
        <v>90</v>
      </c>
      <c r="I73" s="38">
        <v>5.0295980124714298E-2</v>
      </c>
      <c r="J73" s="32"/>
      <c r="K73" s="9">
        <f t="shared" si="2"/>
        <v>5.4458168721351632E-2</v>
      </c>
      <c r="L73" s="9">
        <f t="shared" si="3"/>
        <v>-4.6444201649914633E-2</v>
      </c>
    </row>
    <row r="74" spans="2:12" x14ac:dyDescent="0.2">
      <c r="B74" s="21" t="s">
        <v>91</v>
      </c>
      <c r="C74" s="22">
        <v>8.638700049742995E-2</v>
      </c>
      <c r="D74" s="23">
        <v>0.28095795992857475</v>
      </c>
      <c r="E74" s="24">
        <v>6031</v>
      </c>
      <c r="F74" s="25">
        <v>0</v>
      </c>
      <c r="G74" s="7"/>
      <c r="H74" s="21" t="s">
        <v>91</v>
      </c>
      <c r="I74" s="38">
        <v>-6.8968842597942562E-3</v>
      </c>
      <c r="J74" s="32"/>
      <c r="K74" s="9">
        <f t="shared" si="2"/>
        <v>-2.2427138627482052E-2</v>
      </c>
      <c r="L74" s="9">
        <f t="shared" si="3"/>
        <v>2.1206060299306987E-3</v>
      </c>
    </row>
    <row r="75" spans="2:12" x14ac:dyDescent="0.2">
      <c r="B75" s="21" t="s">
        <v>92</v>
      </c>
      <c r="C75" s="22">
        <v>0.23263140441054553</v>
      </c>
      <c r="D75" s="23">
        <v>0.42254424432237214</v>
      </c>
      <c r="E75" s="24">
        <v>6031</v>
      </c>
      <c r="F75" s="25">
        <v>0</v>
      </c>
      <c r="G75" s="7"/>
      <c r="H75" s="21" t="s">
        <v>92</v>
      </c>
      <c r="I75" s="38">
        <v>4.7478220846312062E-3</v>
      </c>
      <c r="J75" s="32"/>
      <c r="K75" s="9">
        <f t="shared" si="2"/>
        <v>8.6223623067799623E-3</v>
      </c>
      <c r="L75" s="9">
        <f t="shared" si="3"/>
        <v>-2.6139097485765529E-3</v>
      </c>
    </row>
    <row r="76" spans="2:12" x14ac:dyDescent="0.2">
      <c r="B76" s="21" t="s">
        <v>93</v>
      </c>
      <c r="C76" s="22">
        <v>1.243574863206765E-2</v>
      </c>
      <c r="D76" s="23">
        <v>0.1108293167660349</v>
      </c>
      <c r="E76" s="24">
        <v>6031</v>
      </c>
      <c r="F76" s="25">
        <v>0</v>
      </c>
      <c r="G76" s="7"/>
      <c r="H76" s="21" t="s">
        <v>93</v>
      </c>
      <c r="I76" s="38">
        <v>-4.0168161426029003E-3</v>
      </c>
      <c r="J76" s="32"/>
      <c r="K76" s="9">
        <f t="shared" si="2"/>
        <v>-3.5792551488217389E-2</v>
      </c>
      <c r="L76" s="9">
        <f t="shared" si="3"/>
        <v>4.5071211578514171E-4</v>
      </c>
    </row>
    <row r="77" spans="2:12" x14ac:dyDescent="0.2">
      <c r="B77" s="21" t="s">
        <v>94</v>
      </c>
      <c r="C77" s="22">
        <v>7.6272591610014928E-2</v>
      </c>
      <c r="D77" s="23">
        <v>0.26545577310078272</v>
      </c>
      <c r="E77" s="24">
        <v>6031</v>
      </c>
      <c r="F77" s="25">
        <v>0</v>
      </c>
      <c r="G77" s="7"/>
      <c r="H77" s="21" t="s">
        <v>94</v>
      </c>
      <c r="I77" s="38">
        <v>3.7214819835945954E-2</v>
      </c>
      <c r="J77" s="32"/>
      <c r="K77" s="9">
        <f t="shared" si="2"/>
        <v>0.12949934627229701</v>
      </c>
      <c r="L77" s="9">
        <f t="shared" si="3"/>
        <v>-1.069281983221264E-2</v>
      </c>
    </row>
    <row r="78" spans="2:12" x14ac:dyDescent="0.2">
      <c r="B78" s="21" t="s">
        <v>95</v>
      </c>
      <c r="C78" s="22">
        <v>7.6272591610014925E-3</v>
      </c>
      <c r="D78" s="23">
        <v>8.7007696880886082E-2</v>
      </c>
      <c r="E78" s="24">
        <v>6031</v>
      </c>
      <c r="F78" s="25">
        <v>0</v>
      </c>
      <c r="G78" s="7"/>
      <c r="H78" s="21" t="s">
        <v>95</v>
      </c>
      <c r="I78" s="38">
        <v>1.1502892083181965E-3</v>
      </c>
      <c r="J78" s="32"/>
      <c r="K78" s="9">
        <f t="shared" si="2"/>
        <v>1.3119708891720124E-2</v>
      </c>
      <c r="L78" s="9">
        <f t="shared" si="3"/>
        <v>-1.008365261519007E-4</v>
      </c>
    </row>
    <row r="79" spans="2:12" x14ac:dyDescent="0.2">
      <c r="B79" s="21" t="s">
        <v>169</v>
      </c>
      <c r="C79" s="22">
        <v>0.1074448681810645</v>
      </c>
      <c r="D79" s="23">
        <v>0.30970368479332849</v>
      </c>
      <c r="E79" s="24">
        <v>6031</v>
      </c>
      <c r="F79" s="25">
        <v>0</v>
      </c>
      <c r="G79" s="7"/>
      <c r="H79" s="21" t="s">
        <v>169</v>
      </c>
      <c r="I79" s="38">
        <v>4.9494254866491845E-2</v>
      </c>
      <c r="J79" s="32"/>
      <c r="K79" s="9">
        <f t="shared" si="2"/>
        <v>0.142640702535139</v>
      </c>
      <c r="L79" s="9">
        <f t="shared" si="3"/>
        <v>-1.717094097023408E-2</v>
      </c>
    </row>
    <row r="80" spans="2:12" x14ac:dyDescent="0.2">
      <c r="B80" s="21" t="s">
        <v>170</v>
      </c>
      <c r="C80" s="22">
        <v>3.6312386005637541E-2</v>
      </c>
      <c r="D80" s="23">
        <v>0.18708180005344824</v>
      </c>
      <c r="E80" s="24">
        <v>6031</v>
      </c>
      <c r="F80" s="25">
        <v>0</v>
      </c>
      <c r="G80" s="7"/>
      <c r="H80" s="21" t="s">
        <v>170</v>
      </c>
      <c r="I80" s="38">
        <v>3.0752369030790594E-2</v>
      </c>
      <c r="J80" s="32"/>
      <c r="K80" s="9">
        <f t="shared" si="2"/>
        <v>0.15841026293038638</v>
      </c>
      <c r="L80" s="9">
        <f t="shared" si="3"/>
        <v>-5.9690033691938444E-3</v>
      </c>
    </row>
    <row r="81" spans="2:12" x14ac:dyDescent="0.2">
      <c r="B81" s="21" t="s">
        <v>171</v>
      </c>
      <c r="C81" s="22">
        <v>0.89918753108937155</v>
      </c>
      <c r="D81" s="23">
        <v>0.30110521097562648</v>
      </c>
      <c r="E81" s="24">
        <v>6031</v>
      </c>
      <c r="F81" s="25">
        <v>0</v>
      </c>
      <c r="G81" s="7"/>
      <c r="H81" s="21" t="s">
        <v>171</v>
      </c>
      <c r="I81" s="38">
        <v>3.5587713386726998E-2</v>
      </c>
      <c r="J81" s="32"/>
      <c r="K81" s="9">
        <f t="shared" si="2"/>
        <v>1.1915055331573731E-2</v>
      </c>
      <c r="L81" s="9">
        <f t="shared" si="3"/>
        <v>-0.106275238590665</v>
      </c>
    </row>
    <row r="82" spans="2:12" x14ac:dyDescent="0.2">
      <c r="B82" s="21" t="s">
        <v>172</v>
      </c>
      <c r="C82" s="22">
        <v>0.27027027027027029</v>
      </c>
      <c r="D82" s="23">
        <v>0.44413619358366002</v>
      </c>
      <c r="E82" s="24">
        <v>6031</v>
      </c>
      <c r="F82" s="25">
        <v>0</v>
      </c>
      <c r="G82" s="7"/>
      <c r="H82" s="21" t="s">
        <v>172</v>
      </c>
      <c r="I82" s="38">
        <v>5.2433610818499544E-2</v>
      </c>
      <c r="J82" s="32"/>
      <c r="K82" s="9">
        <f t="shared" si="2"/>
        <v>8.6150071091042904E-2</v>
      </c>
      <c r="L82" s="9">
        <f t="shared" si="3"/>
        <v>-3.1907433737423302E-2</v>
      </c>
    </row>
    <row r="83" spans="2:12" x14ac:dyDescent="0.2">
      <c r="B83" s="21" t="s">
        <v>96</v>
      </c>
      <c r="C83" s="22">
        <v>0.37274083899850768</v>
      </c>
      <c r="D83" s="23">
        <v>0.48357406836036282</v>
      </c>
      <c r="E83" s="24">
        <v>6031</v>
      </c>
      <c r="F83" s="25">
        <v>0</v>
      </c>
      <c r="G83" s="7"/>
      <c r="H83" s="21" t="s">
        <v>96</v>
      </c>
      <c r="I83" s="38">
        <v>-6.8127501943582094E-2</v>
      </c>
      <c r="J83" s="32"/>
      <c r="K83" s="9">
        <f t="shared" si="2"/>
        <v>-8.837032939990791E-2</v>
      </c>
      <c r="L83" s="9">
        <f t="shared" si="3"/>
        <v>5.2512952812845078E-2</v>
      </c>
    </row>
    <row r="84" spans="2:12" x14ac:dyDescent="0.2">
      <c r="B84" s="21" t="s">
        <v>97</v>
      </c>
      <c r="C84" s="22">
        <v>9.9485989056541206E-4</v>
      </c>
      <c r="D84" s="23">
        <v>3.1528320051707033E-2</v>
      </c>
      <c r="E84" s="24">
        <v>6031</v>
      </c>
      <c r="F84" s="25">
        <v>0</v>
      </c>
      <c r="G84" s="7"/>
      <c r="H84" s="21" t="s">
        <v>97</v>
      </c>
      <c r="I84" s="38">
        <v>-2.9413817352389451E-3</v>
      </c>
      <c r="J84" s="32"/>
      <c r="K84" s="9">
        <f t="shared" ref="K84:K119" si="4">((1-C84)/D84)*I84</f>
        <v>-9.3200508866587012E-2</v>
      </c>
      <c r="L84" s="9">
        <f t="shared" si="3"/>
        <v>9.2813784763406149E-5</v>
      </c>
    </row>
    <row r="85" spans="2:12" x14ac:dyDescent="0.2">
      <c r="B85" s="21" t="s">
        <v>98</v>
      </c>
      <c r="C85" s="22">
        <v>3.8136295805007462E-3</v>
      </c>
      <c r="D85" s="23">
        <v>6.1641835150634101E-2</v>
      </c>
      <c r="E85" s="24">
        <v>6031</v>
      </c>
      <c r="F85" s="25">
        <v>0</v>
      </c>
      <c r="G85" s="7"/>
      <c r="H85" s="21" t="s">
        <v>98</v>
      </c>
      <c r="I85" s="38">
        <v>-2.8520088097332006E-4</v>
      </c>
      <c r="J85" s="32"/>
      <c r="K85" s="9">
        <f t="shared" si="4"/>
        <v>-4.6090975351880436E-3</v>
      </c>
      <c r="L85" s="9">
        <f t="shared" si="3"/>
        <v>1.7644680976918276E-5</v>
      </c>
    </row>
    <row r="86" spans="2:12" x14ac:dyDescent="0.2">
      <c r="B86" s="21" t="s">
        <v>173</v>
      </c>
      <c r="C86" s="22">
        <v>1.1606698723263141E-3</v>
      </c>
      <c r="D86" s="23">
        <v>3.4051651603569183E-2</v>
      </c>
      <c r="E86" s="24">
        <v>6031</v>
      </c>
      <c r="F86" s="25">
        <v>0</v>
      </c>
      <c r="G86" s="7"/>
      <c r="H86" s="21" t="s">
        <v>173</v>
      </c>
      <c r="I86" s="38">
        <v>-2.3108637010642273E-3</v>
      </c>
      <c r="J86" s="32"/>
      <c r="K86" s="9">
        <f t="shared" si="4"/>
        <v>-6.7784716525920691E-2</v>
      </c>
      <c r="L86" s="9">
        <f t="shared" si="3"/>
        <v>7.8767100876733859E-5</v>
      </c>
    </row>
    <row r="87" spans="2:12" x14ac:dyDescent="0.2">
      <c r="B87" s="21" t="s">
        <v>174</v>
      </c>
      <c r="C87" s="22">
        <v>3.3161996352180402E-4</v>
      </c>
      <c r="D87" s="23">
        <v>1.8208925517530356E-2</v>
      </c>
      <c r="E87" s="24">
        <v>6031</v>
      </c>
      <c r="F87" s="25">
        <v>0</v>
      </c>
      <c r="G87" s="7"/>
      <c r="H87" s="21" t="s">
        <v>174</v>
      </c>
      <c r="I87" s="38">
        <v>-1.7122359783573696E-3</v>
      </c>
      <c r="J87" s="32"/>
      <c r="K87" s="9">
        <f t="shared" si="4"/>
        <v>-9.4001601856013112E-2</v>
      </c>
      <c r="L87" s="9">
        <f t="shared" si="3"/>
        <v>3.118314873312759E-5</v>
      </c>
    </row>
    <row r="88" spans="2:12" x14ac:dyDescent="0.2">
      <c r="B88" s="21" t="s">
        <v>99</v>
      </c>
      <c r="C88" s="22">
        <v>7.9588791245232965E-3</v>
      </c>
      <c r="D88" s="23">
        <v>8.8864192694735042E-2</v>
      </c>
      <c r="E88" s="24">
        <v>6031</v>
      </c>
      <c r="F88" s="25">
        <v>0</v>
      </c>
      <c r="G88" s="7"/>
      <c r="H88" s="21" t="s">
        <v>99</v>
      </c>
      <c r="I88" s="38">
        <v>6.872962711719729E-3</v>
      </c>
      <c r="J88" s="32"/>
      <c r="K88" s="9">
        <f t="shared" si="4"/>
        <v>7.6726760526501236E-2</v>
      </c>
      <c r="L88" s="9">
        <f t="shared" si="3"/>
        <v>-6.1555816568144067E-4</v>
      </c>
    </row>
    <row r="89" spans="2:12" x14ac:dyDescent="0.2">
      <c r="B89" s="21" t="s">
        <v>100</v>
      </c>
      <c r="C89" s="22">
        <v>0.14259658431437572</v>
      </c>
      <c r="D89" s="23">
        <v>0.34968996870162755</v>
      </c>
      <c r="E89" s="24">
        <v>6031</v>
      </c>
      <c r="F89" s="25">
        <v>0</v>
      </c>
      <c r="G89" s="7"/>
      <c r="H89" s="21" t="s">
        <v>100</v>
      </c>
      <c r="I89" s="38">
        <v>5.4232239538399091E-2</v>
      </c>
      <c r="J89" s="32"/>
      <c r="K89" s="9">
        <f t="shared" si="4"/>
        <v>0.13297180812235271</v>
      </c>
      <c r="L89" s="9">
        <f t="shared" si="3"/>
        <v>-2.2114824015707468E-2</v>
      </c>
    </row>
    <row r="90" spans="2:12" x14ac:dyDescent="0.2">
      <c r="B90" s="21" t="s">
        <v>101</v>
      </c>
      <c r="C90" s="22">
        <v>0.45315868015254518</v>
      </c>
      <c r="D90" s="23">
        <v>0.49784233072253192</v>
      </c>
      <c r="E90" s="24">
        <v>6031</v>
      </c>
      <c r="F90" s="25">
        <v>0</v>
      </c>
      <c r="G90" s="7"/>
      <c r="H90" s="21" t="s">
        <v>101</v>
      </c>
      <c r="I90" s="38">
        <v>2.5802597321130178E-2</v>
      </c>
      <c r="J90" s="32"/>
      <c r="K90" s="9">
        <f t="shared" si="4"/>
        <v>2.8342158759583815E-2</v>
      </c>
      <c r="L90" s="9">
        <f t="shared" si="3"/>
        <v>-2.3486694933275487E-2</v>
      </c>
    </row>
    <row r="91" spans="2:12" x14ac:dyDescent="0.2">
      <c r="B91" s="21" t="s">
        <v>102</v>
      </c>
      <c r="C91" s="22">
        <v>1.7244238103133809E-2</v>
      </c>
      <c r="D91" s="23">
        <v>0.13019095507100506</v>
      </c>
      <c r="E91" s="24">
        <v>6031</v>
      </c>
      <c r="F91" s="25">
        <v>0</v>
      </c>
      <c r="G91" s="7"/>
      <c r="H91" s="21" t="s">
        <v>102</v>
      </c>
      <c r="I91" s="38">
        <v>5.7148478288537516E-3</v>
      </c>
      <c r="J91" s="32"/>
      <c r="K91" s="9">
        <f t="shared" si="4"/>
        <v>4.3138938715878823E-2</v>
      </c>
      <c r="L91" s="9">
        <f t="shared" si="3"/>
        <v>-7.5695117706283061E-4</v>
      </c>
    </row>
    <row r="92" spans="2:12" x14ac:dyDescent="0.2">
      <c r="B92" s="21" t="s">
        <v>103</v>
      </c>
      <c r="C92" s="22">
        <v>1.4922898358481181E-3</v>
      </c>
      <c r="D92" s="23">
        <v>3.8604533609024869E-2</v>
      </c>
      <c r="E92" s="24">
        <v>6031</v>
      </c>
      <c r="F92" s="25">
        <v>0</v>
      </c>
      <c r="G92" s="7"/>
      <c r="H92" s="21" t="s">
        <v>103</v>
      </c>
      <c r="I92" s="38">
        <v>2.9354135996045839E-3</v>
      </c>
      <c r="J92" s="32"/>
      <c r="K92" s="9">
        <f t="shared" si="4"/>
        <v>7.592458288475927E-2</v>
      </c>
      <c r="L92" s="9">
        <f t="shared" si="3"/>
        <v>-1.1347081467333667E-4</v>
      </c>
    </row>
    <row r="93" spans="2:12" x14ac:dyDescent="0.2">
      <c r="B93" s="21" t="s">
        <v>175</v>
      </c>
      <c r="C93" s="22">
        <v>9.7662079257171283E-2</v>
      </c>
      <c r="D93" s="23">
        <v>0.29688181457798229</v>
      </c>
      <c r="E93" s="24">
        <v>6031</v>
      </c>
      <c r="F93" s="25">
        <v>0</v>
      </c>
      <c r="G93" s="7"/>
      <c r="H93" s="21" t="s">
        <v>175</v>
      </c>
      <c r="I93" s="38">
        <v>-4.1507304253973129E-2</v>
      </c>
      <c r="J93" s="32"/>
      <c r="K93" s="9">
        <f t="shared" si="4"/>
        <v>-0.12615664812413796</v>
      </c>
      <c r="L93" s="9">
        <f t="shared" si="3"/>
        <v>1.3654220092818312E-2</v>
      </c>
    </row>
    <row r="94" spans="2:12" x14ac:dyDescent="0.2">
      <c r="B94" s="21" t="s">
        <v>104</v>
      </c>
      <c r="C94" s="22">
        <v>2.5368927209418007E-2</v>
      </c>
      <c r="D94" s="23">
        <v>0.15725598599258381</v>
      </c>
      <c r="E94" s="24">
        <v>6031</v>
      </c>
      <c r="F94" s="25">
        <v>0</v>
      </c>
      <c r="G94" s="7"/>
      <c r="H94" s="21" t="s">
        <v>104</v>
      </c>
      <c r="I94" s="38">
        <v>-1.8666858026144133E-2</v>
      </c>
      <c r="J94" s="32"/>
      <c r="K94" s="9">
        <f t="shared" si="4"/>
        <v>-0.11569225647479224</v>
      </c>
      <c r="L94" s="9">
        <f t="shared" si="3"/>
        <v>3.0113840150805056E-3</v>
      </c>
    </row>
    <row r="95" spans="2:12" x14ac:dyDescent="0.2">
      <c r="B95" s="21" t="s">
        <v>105</v>
      </c>
      <c r="C95" s="22">
        <v>1.4591278394959377E-2</v>
      </c>
      <c r="D95" s="23">
        <v>0.11991979595919892</v>
      </c>
      <c r="E95" s="24">
        <v>6031</v>
      </c>
      <c r="F95" s="25">
        <v>0</v>
      </c>
      <c r="G95" s="7"/>
      <c r="H95" s="21" t="s">
        <v>105</v>
      </c>
      <c r="I95" s="38">
        <v>-1.4170298496080471E-2</v>
      </c>
      <c r="J95" s="32"/>
      <c r="K95" s="9">
        <f t="shared" si="4"/>
        <v>-0.11644062278537723</v>
      </c>
      <c r="L95" s="9">
        <f t="shared" si="3"/>
        <v>1.7241754677962641E-3</v>
      </c>
    </row>
    <row r="96" spans="2:12" x14ac:dyDescent="0.2">
      <c r="B96" s="21" t="s">
        <v>106</v>
      </c>
      <c r="C96" s="22">
        <v>2.8187696899353342E-3</v>
      </c>
      <c r="D96" s="23">
        <v>5.3021602836719722E-2</v>
      </c>
      <c r="E96" s="24">
        <v>6031</v>
      </c>
      <c r="F96" s="25">
        <v>0</v>
      </c>
      <c r="G96" s="7"/>
      <c r="H96" s="21" t="s">
        <v>106</v>
      </c>
      <c r="I96" s="38">
        <v>-8.7438829845620455E-4</v>
      </c>
      <c r="J96" s="32"/>
      <c r="K96" s="9">
        <f t="shared" si="4"/>
        <v>-1.6444685799265158E-2</v>
      </c>
      <c r="L96" s="9">
        <f t="shared" si="3"/>
        <v>4.6484811870220768E-5</v>
      </c>
    </row>
    <row r="97" spans="2:12" x14ac:dyDescent="0.2">
      <c r="B97" s="21" t="s">
        <v>107</v>
      </c>
      <c r="C97" s="22">
        <v>1.8239097993699221E-3</v>
      </c>
      <c r="D97" s="23">
        <v>4.2671829974053277E-2</v>
      </c>
      <c r="E97" s="24">
        <v>6031</v>
      </c>
      <c r="F97" s="25">
        <v>0</v>
      </c>
      <c r="G97" s="7"/>
      <c r="H97" s="21" t="s">
        <v>107</v>
      </c>
      <c r="I97" s="38">
        <v>3.0737214546685183E-3</v>
      </c>
      <c r="J97" s="32"/>
      <c r="K97" s="9">
        <f t="shared" si="4"/>
        <v>7.1900250489664738E-2</v>
      </c>
      <c r="L97" s="9">
        <f t="shared" si="3"/>
        <v>-1.3137919524689574E-4</v>
      </c>
    </row>
    <row r="98" spans="2:12" x14ac:dyDescent="0.2">
      <c r="B98" s="21" t="s">
        <v>176</v>
      </c>
      <c r="C98" s="22">
        <v>0.81794064002652955</v>
      </c>
      <c r="D98" s="23">
        <v>0.38592543956098485</v>
      </c>
      <c r="E98" s="24">
        <v>6031</v>
      </c>
      <c r="F98" s="25">
        <v>0</v>
      </c>
      <c r="G98" s="7"/>
      <c r="H98" s="21" t="s">
        <v>176</v>
      </c>
      <c r="I98" s="38">
        <v>3.6758551129347283E-2</v>
      </c>
      <c r="J98" s="32"/>
      <c r="K98" s="9">
        <f t="shared" si="4"/>
        <v>1.7340754472609812E-2</v>
      </c>
      <c r="L98" s="9">
        <f t="shared" si="3"/>
        <v>-7.7907050831861738E-2</v>
      </c>
    </row>
    <row r="99" spans="2:12" x14ac:dyDescent="0.2">
      <c r="B99" s="21" t="s">
        <v>108</v>
      </c>
      <c r="C99" s="22">
        <v>1.2767368595589454E-2</v>
      </c>
      <c r="D99" s="23">
        <v>0.11227846262976666</v>
      </c>
      <c r="E99" s="24">
        <v>6031</v>
      </c>
      <c r="F99" s="25">
        <v>0</v>
      </c>
      <c r="G99" s="7"/>
      <c r="H99" s="21" t="s">
        <v>108</v>
      </c>
      <c r="I99" s="38">
        <v>4.3518950520077416E-3</v>
      </c>
      <c r="J99" s="32"/>
      <c r="K99" s="9">
        <f t="shared" si="4"/>
        <v>3.826497712171574E-2</v>
      </c>
      <c r="L99" s="9">
        <f t="shared" si="3"/>
        <v>-4.948611418159408E-4</v>
      </c>
    </row>
    <row r="100" spans="2:12" x14ac:dyDescent="0.2">
      <c r="B100" s="21" t="s">
        <v>109</v>
      </c>
      <c r="C100" s="22">
        <v>8.2904990880451005E-4</v>
      </c>
      <c r="D100" s="23">
        <v>2.878367521037305E-2</v>
      </c>
      <c r="E100" s="24">
        <v>6031</v>
      </c>
      <c r="F100" s="25">
        <v>0</v>
      </c>
      <c r="G100" s="7"/>
      <c r="H100" s="21" t="s">
        <v>109</v>
      </c>
      <c r="I100" s="38">
        <v>2.6935747561361649E-4</v>
      </c>
      <c r="J100" s="32"/>
      <c r="K100" s="9">
        <f t="shared" si="4"/>
        <v>9.350236300819317E-3</v>
      </c>
      <c r="L100" s="9">
        <f t="shared" si="3"/>
        <v>-7.7582445244103204E-6</v>
      </c>
    </row>
    <row r="101" spans="2:12" x14ac:dyDescent="0.2">
      <c r="B101" s="21" t="s">
        <v>177</v>
      </c>
      <c r="C101" s="22">
        <v>2.6529597081744322E-3</v>
      </c>
      <c r="D101" s="23">
        <v>5.1442786723842726E-2</v>
      </c>
      <c r="E101" s="24">
        <v>6031</v>
      </c>
      <c r="F101" s="25">
        <v>0</v>
      </c>
      <c r="G101" s="7"/>
      <c r="H101" s="21" t="s">
        <v>177</v>
      </c>
      <c r="I101" s="38">
        <v>4.9618315986622898E-3</v>
      </c>
      <c r="J101" s="32"/>
      <c r="K101" s="9">
        <f t="shared" si="4"/>
        <v>9.6197511342414915E-2</v>
      </c>
      <c r="L101" s="9">
        <f t="shared" si="3"/>
        <v>-2.558869794644453E-4</v>
      </c>
    </row>
    <row r="102" spans="2:12" x14ac:dyDescent="0.2">
      <c r="B102" s="21" t="s">
        <v>110</v>
      </c>
      <c r="C102" s="22">
        <v>1.6746808157851102E-2</v>
      </c>
      <c r="D102" s="23">
        <v>0.12833192631913923</v>
      </c>
      <c r="E102" s="24">
        <v>6031</v>
      </c>
      <c r="F102" s="25">
        <v>0</v>
      </c>
      <c r="G102" s="7"/>
      <c r="H102" s="21" t="s">
        <v>110</v>
      </c>
      <c r="I102" s="38">
        <v>1.5119952296361955E-2</v>
      </c>
      <c r="J102" s="32"/>
      <c r="K102" s="9">
        <f t="shared" si="4"/>
        <v>0.11584600794449165</v>
      </c>
      <c r="L102" s="9">
        <f t="shared" si="3"/>
        <v>-1.9730938958505322E-3</v>
      </c>
    </row>
    <row r="103" spans="2:12" x14ac:dyDescent="0.2">
      <c r="B103" s="21" t="s">
        <v>111</v>
      </c>
      <c r="C103" s="22">
        <v>5.3059194163488643E-3</v>
      </c>
      <c r="D103" s="23">
        <v>7.2654262689887769E-2</v>
      </c>
      <c r="E103" s="24">
        <v>6031</v>
      </c>
      <c r="F103" s="25">
        <v>0</v>
      </c>
      <c r="G103" s="7"/>
      <c r="H103" s="21" t="s">
        <v>111</v>
      </c>
      <c r="I103" s="38">
        <v>-1.6329679776829044E-3</v>
      </c>
      <c r="J103" s="32"/>
      <c r="K103" s="9">
        <f t="shared" si="4"/>
        <v>-2.2356617781903607E-2</v>
      </c>
      <c r="L103" s="9">
        <f t="shared" si="3"/>
        <v>1.1925517069860234E-4</v>
      </c>
    </row>
    <row r="104" spans="2:12" x14ac:dyDescent="0.2">
      <c r="B104" s="21" t="s">
        <v>112</v>
      </c>
      <c r="C104" s="22">
        <v>9.4511689603714137E-3</v>
      </c>
      <c r="D104" s="23">
        <v>9.6764647006670465E-2</v>
      </c>
      <c r="E104" s="24">
        <v>6031</v>
      </c>
      <c r="F104" s="25">
        <v>0</v>
      </c>
      <c r="G104" s="7"/>
      <c r="H104" s="21" t="s">
        <v>112</v>
      </c>
      <c r="I104" s="38">
        <v>-9.0970132133007583E-3</v>
      </c>
      <c r="J104" s="32"/>
      <c r="K104" s="9">
        <f t="shared" si="4"/>
        <v>-9.3123223027578916E-2</v>
      </c>
      <c r="L104" s="9">
        <f t="shared" si="3"/>
        <v>8.8852087589086023E-4</v>
      </c>
    </row>
    <row r="105" spans="2:12" x14ac:dyDescent="0.2">
      <c r="B105" s="21" t="s">
        <v>113</v>
      </c>
      <c r="C105" s="22">
        <v>1.3596418504393965E-2</v>
      </c>
      <c r="D105" s="23">
        <v>0.11581787447053714</v>
      </c>
      <c r="E105" s="24">
        <v>6031</v>
      </c>
      <c r="F105" s="25">
        <v>0</v>
      </c>
      <c r="G105" s="7"/>
      <c r="H105" s="21" t="s">
        <v>113</v>
      </c>
      <c r="I105" s="38">
        <v>-1.3680349953784173E-2</v>
      </c>
      <c r="J105" s="32"/>
      <c r="K105" s="9">
        <f t="shared" si="4"/>
        <v>-0.11651350236062895</v>
      </c>
      <c r="L105" s="9">
        <f t="shared" si="3"/>
        <v>1.6060022177797233E-3</v>
      </c>
    </row>
    <row r="106" spans="2:12" x14ac:dyDescent="0.2">
      <c r="B106" s="21" t="s">
        <v>114</v>
      </c>
      <c r="C106" s="22">
        <v>0.10495771845465098</v>
      </c>
      <c r="D106" s="23">
        <v>0.30652434622537184</v>
      </c>
      <c r="E106" s="24">
        <v>6031</v>
      </c>
      <c r="F106" s="25">
        <v>0</v>
      </c>
      <c r="G106" s="7"/>
      <c r="H106" s="21" t="s">
        <v>114</v>
      </c>
      <c r="I106" s="38">
        <v>-2.8082239574245403E-2</v>
      </c>
      <c r="J106" s="32"/>
      <c r="K106" s="9">
        <f t="shared" si="4"/>
        <v>-8.1999332480283169E-2</v>
      </c>
      <c r="L106" s="9">
        <f t="shared" si="3"/>
        <v>9.6157053464281678E-3</v>
      </c>
    </row>
    <row r="107" spans="2:12" x14ac:dyDescent="0.2">
      <c r="B107" s="21" t="s">
        <v>115</v>
      </c>
      <c r="C107" s="22">
        <v>2.4208257337091692E-2</v>
      </c>
      <c r="D107" s="23">
        <v>0.15370795380466518</v>
      </c>
      <c r="E107" s="24">
        <v>6031</v>
      </c>
      <c r="F107" s="25">
        <v>0</v>
      </c>
      <c r="G107" s="7"/>
      <c r="H107" s="21" t="s">
        <v>115</v>
      </c>
      <c r="I107" s="38">
        <v>-1.217680332140739E-2</v>
      </c>
      <c r="J107" s="32"/>
      <c r="K107" s="9">
        <f t="shared" si="4"/>
        <v>-7.7302597809346271E-2</v>
      </c>
      <c r="L107" s="9">
        <f t="shared" si="3"/>
        <v>1.9177874732650051E-3</v>
      </c>
    </row>
    <row r="108" spans="2:12" x14ac:dyDescent="0.2">
      <c r="B108" s="21" t="s">
        <v>116</v>
      </c>
      <c r="C108" s="22">
        <v>6.6323992704360804E-3</v>
      </c>
      <c r="D108" s="23">
        <v>8.1175754728557287E-2</v>
      </c>
      <c r="E108" s="24">
        <v>6031</v>
      </c>
      <c r="F108" s="25">
        <v>0</v>
      </c>
      <c r="G108" s="7"/>
      <c r="H108" s="21" t="s">
        <v>116</v>
      </c>
      <c r="I108" s="38">
        <v>-8.4605802724554268E-3</v>
      </c>
      <c r="J108" s="32"/>
      <c r="K108" s="9">
        <f t="shared" si="4"/>
        <v>-0.10353419385052261</v>
      </c>
      <c r="L108" s="9">
        <f t="shared" si="3"/>
        <v>6.9126485628791604E-4</v>
      </c>
    </row>
    <row r="109" spans="2:12" x14ac:dyDescent="0.2">
      <c r="B109" s="21" t="s">
        <v>117</v>
      </c>
      <c r="C109" s="22">
        <v>7.2458962029514171E-2</v>
      </c>
      <c r="D109" s="23">
        <v>0.25926782786537766</v>
      </c>
      <c r="E109" s="24">
        <v>6031</v>
      </c>
      <c r="F109" s="25">
        <v>0</v>
      </c>
      <c r="G109" s="7"/>
      <c r="H109" s="21" t="s">
        <v>117</v>
      </c>
      <c r="I109" s="38">
        <v>-3.1946583216081931E-2</v>
      </c>
      <c r="J109" s="32"/>
      <c r="K109" s="9">
        <f t="shared" si="4"/>
        <v>-0.11429018092920169</v>
      </c>
      <c r="L109" s="9">
        <f t="shared" si="3"/>
        <v>8.9282819209976997E-3</v>
      </c>
    </row>
    <row r="110" spans="2:12" x14ac:dyDescent="0.2">
      <c r="B110" s="21" t="s">
        <v>118</v>
      </c>
      <c r="C110" s="22">
        <v>5.4717293981097663E-3</v>
      </c>
      <c r="D110" s="23">
        <v>7.3774602866904473E-2</v>
      </c>
      <c r="E110" s="24">
        <v>6031</v>
      </c>
      <c r="F110" s="25">
        <v>0</v>
      </c>
      <c r="G110" s="7"/>
      <c r="H110" s="21" t="s">
        <v>118</v>
      </c>
      <c r="I110" s="38">
        <v>-3.2464139974613081E-4</v>
      </c>
      <c r="J110" s="32"/>
      <c r="K110" s="9">
        <f t="shared" si="4"/>
        <v>-4.3763712349325938E-3</v>
      </c>
      <c r="L110" s="9">
        <f t="shared" si="3"/>
        <v>2.407806781473418E-5</v>
      </c>
    </row>
    <row r="111" spans="2:12" x14ac:dyDescent="0.2">
      <c r="B111" s="21" t="s">
        <v>119</v>
      </c>
      <c r="C111" s="22">
        <v>1.409384844967667E-2</v>
      </c>
      <c r="D111" s="23">
        <v>0.11788772723429115</v>
      </c>
      <c r="E111" s="24">
        <v>6031</v>
      </c>
      <c r="F111" s="25">
        <v>0</v>
      </c>
      <c r="G111" s="7"/>
      <c r="H111" s="21" t="s">
        <v>119</v>
      </c>
      <c r="I111" s="38">
        <v>6.5907495404467057E-4</v>
      </c>
      <c r="J111" s="32"/>
      <c r="K111" s="9">
        <f t="shared" si="4"/>
        <v>5.5119058342179804E-3</v>
      </c>
      <c r="L111" s="9">
        <f t="shared" si="3"/>
        <v>-7.8794482998407062E-5</v>
      </c>
    </row>
    <row r="112" spans="2:12" x14ac:dyDescent="0.2">
      <c r="B112" s="21" t="s">
        <v>120</v>
      </c>
      <c r="C112" s="22">
        <v>0.36925882938152876</v>
      </c>
      <c r="D112" s="23">
        <v>0.48264414527995647</v>
      </c>
      <c r="E112" s="24">
        <v>6031</v>
      </c>
      <c r="F112" s="25">
        <v>0</v>
      </c>
      <c r="G112" s="7"/>
      <c r="H112" s="21" t="s">
        <v>120</v>
      </c>
      <c r="I112" s="38">
        <v>5.9430605787644503E-2</v>
      </c>
      <c r="J112" s="32"/>
      <c r="K112" s="9">
        <f t="shared" si="4"/>
        <v>7.766660018909069E-2</v>
      </c>
      <c r="L112" s="9">
        <f t="shared" si="3"/>
        <v>-4.5468853475579649E-2</v>
      </c>
    </row>
    <row r="113" spans="2:13" x14ac:dyDescent="0.2">
      <c r="B113" s="21" t="s">
        <v>121</v>
      </c>
      <c r="C113" s="22">
        <v>2.8187696899353342E-3</v>
      </c>
      <c r="D113" s="23">
        <v>5.3021602836721249E-2</v>
      </c>
      <c r="E113" s="24">
        <v>6031</v>
      </c>
      <c r="F113" s="25">
        <v>0</v>
      </c>
      <c r="G113" s="7"/>
      <c r="H113" s="21" t="s">
        <v>121</v>
      </c>
      <c r="I113" s="38">
        <v>4.8480638984486953E-3</v>
      </c>
      <c r="J113" s="32"/>
      <c r="K113" s="9">
        <f t="shared" si="4"/>
        <v>9.1177898521179968E-2</v>
      </c>
      <c r="L113" s="9">
        <f t="shared" si="3"/>
        <v>-2.577359951546491E-4</v>
      </c>
    </row>
    <row r="114" spans="2:13" x14ac:dyDescent="0.2">
      <c r="B114" s="21" t="s">
        <v>122</v>
      </c>
      <c r="C114" s="22">
        <v>0.13662742497098326</v>
      </c>
      <c r="D114" s="23">
        <v>0.34348207226501515</v>
      </c>
      <c r="E114" s="24">
        <v>6031</v>
      </c>
      <c r="F114" s="25">
        <v>0</v>
      </c>
      <c r="G114" s="7"/>
      <c r="H114" s="21" t="s">
        <v>122</v>
      </c>
      <c r="I114" s="38">
        <v>-1.6277374849739793E-2</v>
      </c>
      <c r="J114" s="32"/>
      <c r="K114" s="9">
        <f t="shared" si="4"/>
        <v>-4.0914621674604919E-2</v>
      </c>
      <c r="L114" s="9">
        <f t="shared" si="3"/>
        <v>6.4746779834596599E-3</v>
      </c>
    </row>
    <row r="115" spans="2:13" x14ac:dyDescent="0.2">
      <c r="B115" s="21" t="s">
        <v>123</v>
      </c>
      <c r="C115" s="22">
        <v>8.5889570552147243E-2</v>
      </c>
      <c r="D115" s="23">
        <v>0.28022414697214759</v>
      </c>
      <c r="E115" s="24">
        <v>6031</v>
      </c>
      <c r="F115" s="25">
        <v>0</v>
      </c>
      <c r="G115" s="7"/>
      <c r="H115" s="21" t="s">
        <v>123</v>
      </c>
      <c r="I115" s="38">
        <v>1.6128234602808017E-2</v>
      </c>
      <c r="J115" s="32"/>
      <c r="K115" s="9">
        <f t="shared" si="4"/>
        <v>5.2611409895642974E-2</v>
      </c>
      <c r="L115" s="9">
        <f t="shared" si="3"/>
        <v>-4.9433539499261847E-3</v>
      </c>
    </row>
    <row r="116" spans="2:13" x14ac:dyDescent="0.2">
      <c r="B116" s="21" t="s">
        <v>124</v>
      </c>
      <c r="C116" s="22">
        <v>7.8262311391145742E-2</v>
      </c>
      <c r="D116" s="23">
        <v>0.26860618957591642</v>
      </c>
      <c r="E116" s="24">
        <v>6031</v>
      </c>
      <c r="F116" s="25">
        <v>0</v>
      </c>
      <c r="G116" s="7"/>
      <c r="H116" s="21" t="s">
        <v>124</v>
      </c>
      <c r="I116" s="38">
        <v>-1.6431478740598637E-2</v>
      </c>
      <c r="J116" s="32"/>
      <c r="K116" s="9">
        <f t="shared" si="4"/>
        <v>-5.6385570484049942E-2</v>
      </c>
      <c r="L116" s="9">
        <f t="shared" si="3"/>
        <v>4.7875497874566592E-3</v>
      </c>
    </row>
    <row r="117" spans="2:13" x14ac:dyDescent="0.2">
      <c r="B117" s="21" t="s">
        <v>125</v>
      </c>
      <c r="C117" s="22">
        <v>7.5443541701210412E-2</v>
      </c>
      <c r="D117" s="23">
        <v>0.26412758504507466</v>
      </c>
      <c r="E117" s="24">
        <v>6031</v>
      </c>
      <c r="F117" s="25">
        <v>0</v>
      </c>
      <c r="G117" s="7"/>
      <c r="H117" s="21" t="s">
        <v>125</v>
      </c>
      <c r="I117" s="38">
        <v>-5.9594848683588953E-3</v>
      </c>
      <c r="J117" s="32"/>
      <c r="K117" s="9">
        <f t="shared" si="4"/>
        <v>-2.086067694229984E-2</v>
      </c>
      <c r="L117" s="9">
        <f t="shared" si="3"/>
        <v>1.7022252526446243E-3</v>
      </c>
    </row>
    <row r="118" spans="2:13" x14ac:dyDescent="0.2">
      <c r="B118" s="21" t="s">
        <v>126</v>
      </c>
      <c r="C118" s="22">
        <v>8.2904990880451005E-4</v>
      </c>
      <c r="D118" s="23">
        <v>2.8783675210376541E-2</v>
      </c>
      <c r="E118" s="24">
        <v>6031</v>
      </c>
      <c r="F118" s="25">
        <v>0</v>
      </c>
      <c r="G118" s="7"/>
      <c r="H118" s="21" t="s">
        <v>126</v>
      </c>
      <c r="I118" s="38">
        <v>-7.5495946554937827E-4</v>
      </c>
      <c r="J118" s="32"/>
      <c r="K118" s="9">
        <f t="shared" si="4"/>
        <v>-2.6206992712361332E-2</v>
      </c>
      <c r="L118" s="9">
        <f t="shared" si="3"/>
        <v>2.174493255257329E-5</v>
      </c>
    </row>
    <row r="119" spans="2:13" x14ac:dyDescent="0.2">
      <c r="B119" s="21" t="s">
        <v>51</v>
      </c>
      <c r="C119" s="22">
        <v>0.56856242745813301</v>
      </c>
      <c r="D119" s="23">
        <v>0.49531795176527582</v>
      </c>
      <c r="E119" s="24">
        <v>6031</v>
      </c>
      <c r="F119" s="25">
        <v>0</v>
      </c>
      <c r="G119" s="7"/>
      <c r="H119" s="21" t="s">
        <v>51</v>
      </c>
      <c r="I119" s="38">
        <v>-4.1425561869460795E-2</v>
      </c>
      <c r="J119" s="32"/>
      <c r="K119" s="9">
        <f t="shared" si="4"/>
        <v>-3.6082972140312482E-2</v>
      </c>
      <c r="L119" s="9">
        <f t="shared" si="3"/>
        <v>4.7551311094977532E-2</v>
      </c>
    </row>
    <row r="120" spans="2:13" ht="15.75" thickBot="1" x14ac:dyDescent="0.25">
      <c r="B120" s="26" t="s">
        <v>52</v>
      </c>
      <c r="C120" s="27">
        <v>1.9854087216050407</v>
      </c>
      <c r="D120" s="28">
        <v>1.2910404334924397</v>
      </c>
      <c r="E120" s="29">
        <v>6031</v>
      </c>
      <c r="F120" s="30">
        <v>0</v>
      </c>
      <c r="G120" s="7"/>
      <c r="H120" s="26" t="s">
        <v>52</v>
      </c>
      <c r="I120" s="39">
        <v>-1.5794678034856582E-2</v>
      </c>
      <c r="J120" s="32"/>
      <c r="K120" s="9"/>
      <c r="L120" s="9"/>
      <c r="M120" s="2" t="str">
        <f>"((memsleep-"&amp;C120&amp;")/"&amp;D120&amp;")*("&amp;I120&amp;")"</f>
        <v>((memsleep-1.98540872160504)/1.29104043349244)*(-0.0157946780348566)</v>
      </c>
    </row>
    <row r="121" spans="2:13" ht="24.75" customHeight="1" thickTop="1" x14ac:dyDescent="0.2">
      <c r="B121" s="31" t="s">
        <v>46</v>
      </c>
      <c r="C121" s="31"/>
      <c r="D121" s="31"/>
      <c r="E121" s="31"/>
      <c r="F121" s="31"/>
      <c r="G121" s="7"/>
      <c r="H121" s="31" t="s">
        <v>7</v>
      </c>
      <c r="I121" s="31"/>
      <c r="J121" s="32"/>
      <c r="K121" s="9"/>
      <c r="L121" s="9"/>
    </row>
  </sheetData>
  <mergeCells count="7">
    <mergeCell ref="K5:L5"/>
    <mergeCell ref="B5:F5"/>
    <mergeCell ref="B6"/>
    <mergeCell ref="B121:F121"/>
    <mergeCell ref="H4:I4"/>
    <mergeCell ref="H5:H6"/>
    <mergeCell ref="H121:I121"/>
  </mergeCells>
  <pageMargins left="0.25" right="0.2" top="0.25" bottom="0.25" header="0.55000000000000004" footer="0.05"/>
  <pageSetup scale="50" fitToHeight="0" orientation="landscape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0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2" t="s">
        <v>136</v>
      </c>
    </row>
    <row r="4" spans="1:12" ht="15.75" thickBot="1" x14ac:dyDescent="0.25">
      <c r="H4" s="40" t="s">
        <v>6</v>
      </c>
      <c r="I4" s="40"/>
      <c r="J4" s="61"/>
    </row>
    <row r="5" spans="1:12" ht="16.5" thickTop="1" thickBot="1" x14ac:dyDescent="0.25">
      <c r="B5" s="40" t="s">
        <v>0</v>
      </c>
      <c r="C5" s="40"/>
      <c r="D5" s="40"/>
      <c r="E5" s="40"/>
      <c r="F5" s="40"/>
      <c r="G5" s="4"/>
      <c r="H5" s="62" t="s">
        <v>45</v>
      </c>
      <c r="I5" s="63" t="s">
        <v>4</v>
      </c>
      <c r="J5" s="60"/>
      <c r="K5" s="10" t="s">
        <v>8</v>
      </c>
      <c r="L5" s="10"/>
    </row>
    <row r="6" spans="1:12" ht="27" thickTop="1" thickBot="1" x14ac:dyDescent="0.25">
      <c r="B6" s="41" t="s">
        <v>45</v>
      </c>
      <c r="C6" s="42" t="s">
        <v>1</v>
      </c>
      <c r="D6" s="43" t="s">
        <v>193</v>
      </c>
      <c r="E6" s="43" t="s">
        <v>194</v>
      </c>
      <c r="F6" s="44" t="s">
        <v>2</v>
      </c>
      <c r="G6" s="8"/>
      <c r="H6" s="64"/>
      <c r="I6" s="65" t="s">
        <v>5</v>
      </c>
      <c r="J6" s="60"/>
      <c r="K6" s="1" t="s">
        <v>9</v>
      </c>
      <c r="L6" s="1" t="s">
        <v>10</v>
      </c>
    </row>
    <row r="7" spans="1:12" ht="15.75" thickTop="1" x14ac:dyDescent="0.2">
      <c r="B7" s="45" t="s">
        <v>60</v>
      </c>
      <c r="C7" s="46">
        <v>0.10131771595900439</v>
      </c>
      <c r="D7" s="47">
        <v>0.3017931521775748</v>
      </c>
      <c r="E7" s="48">
        <v>3415</v>
      </c>
      <c r="F7" s="49">
        <v>0</v>
      </c>
      <c r="G7" s="8"/>
      <c r="H7" s="45" t="s">
        <v>60</v>
      </c>
      <c r="I7" s="66">
        <v>4.6273265864482931E-2</v>
      </c>
      <c r="J7" s="60"/>
      <c r="K7" s="9">
        <f>((1-C7)/D7)*I7</f>
        <v>0.13779293518449751</v>
      </c>
      <c r="L7" s="9">
        <f>((0-C7)/D7)*I7</f>
        <v>-1.5534817717118324E-2</v>
      </c>
    </row>
    <row r="8" spans="1:12" x14ac:dyDescent="0.2">
      <c r="B8" s="50" t="s">
        <v>61</v>
      </c>
      <c r="C8" s="51">
        <v>9.6925329428989751E-2</v>
      </c>
      <c r="D8" s="52">
        <v>0.2958993895371787</v>
      </c>
      <c r="E8" s="53">
        <v>3415</v>
      </c>
      <c r="F8" s="54">
        <v>0</v>
      </c>
      <c r="G8" s="8"/>
      <c r="H8" s="50" t="s">
        <v>61</v>
      </c>
      <c r="I8" s="67">
        <v>1.0223131581185299E-2</v>
      </c>
      <c r="J8" s="60"/>
      <c r="K8" s="9">
        <f t="shared" ref="K8:K18" si="0">((1-C8)/D8)*I8</f>
        <v>3.1200642891907712E-2</v>
      </c>
      <c r="L8" s="9">
        <f t="shared" ref="L8:L71" si="1">((0-C8)/D8)*I8</f>
        <v>-3.3487071326917806E-3</v>
      </c>
    </row>
    <row r="9" spans="1:12" x14ac:dyDescent="0.2">
      <c r="B9" s="50" t="s">
        <v>62</v>
      </c>
      <c r="C9" s="51">
        <v>0.13879941434846266</v>
      </c>
      <c r="D9" s="52">
        <v>0.34578772368781263</v>
      </c>
      <c r="E9" s="53">
        <v>3415</v>
      </c>
      <c r="F9" s="54">
        <v>0</v>
      </c>
      <c r="G9" s="8"/>
      <c r="H9" s="50" t="s">
        <v>62</v>
      </c>
      <c r="I9" s="67">
        <v>-8.686240257273662E-3</v>
      </c>
      <c r="J9" s="60"/>
      <c r="K9" s="9">
        <f t="shared" si="0"/>
        <v>-2.1633489809568082E-2</v>
      </c>
      <c r="L9" s="9">
        <f t="shared" si="1"/>
        <v>3.486662417455039E-3</v>
      </c>
    </row>
    <row r="10" spans="1:12" x14ac:dyDescent="0.2">
      <c r="B10" s="50" t="s">
        <v>63</v>
      </c>
      <c r="C10" s="51">
        <v>0.13030746705710103</v>
      </c>
      <c r="D10" s="52">
        <v>0.33669069782028865</v>
      </c>
      <c r="E10" s="53">
        <v>3415</v>
      </c>
      <c r="F10" s="54">
        <v>0</v>
      </c>
      <c r="G10" s="8"/>
      <c r="H10" s="50" t="s">
        <v>63</v>
      </c>
      <c r="I10" s="67">
        <v>-2.4320928069416693E-2</v>
      </c>
      <c r="J10" s="60"/>
      <c r="K10" s="9">
        <f t="shared" si="0"/>
        <v>-6.2822435170166058E-2</v>
      </c>
      <c r="L10" s="9">
        <f t="shared" si="1"/>
        <v>9.4127891079878439E-3</v>
      </c>
    </row>
    <row r="11" spans="1:12" x14ac:dyDescent="0.2">
      <c r="B11" s="50" t="s">
        <v>47</v>
      </c>
      <c r="C11" s="51">
        <v>0.26705710102489016</v>
      </c>
      <c r="D11" s="52">
        <v>0.44248721972592231</v>
      </c>
      <c r="E11" s="53">
        <v>3415</v>
      </c>
      <c r="F11" s="54">
        <v>0</v>
      </c>
      <c r="G11" s="8"/>
      <c r="H11" s="50" t="s">
        <v>47</v>
      </c>
      <c r="I11" s="67">
        <v>-1.1498365131597042E-2</v>
      </c>
      <c r="J11" s="60"/>
      <c r="K11" s="9">
        <f t="shared" si="0"/>
        <v>-1.9046075677049298E-2</v>
      </c>
      <c r="L11" s="9">
        <f t="shared" si="1"/>
        <v>6.9396807900395348E-3</v>
      </c>
    </row>
    <row r="12" spans="1:12" x14ac:dyDescent="0.2">
      <c r="B12" s="50" t="s">
        <v>64</v>
      </c>
      <c r="C12" s="51">
        <v>2.5768667642752562E-2</v>
      </c>
      <c r="D12" s="52">
        <v>0.15846765237879948</v>
      </c>
      <c r="E12" s="53">
        <v>3415</v>
      </c>
      <c r="F12" s="54">
        <v>0</v>
      </c>
      <c r="G12" s="8"/>
      <c r="H12" s="50" t="s">
        <v>64</v>
      </c>
      <c r="I12" s="67">
        <v>-9.1264521091954515E-3</v>
      </c>
      <c r="J12" s="60"/>
      <c r="K12" s="9">
        <f t="shared" si="0"/>
        <v>-5.6107826831323787E-2</v>
      </c>
      <c r="L12" s="9">
        <f t="shared" si="1"/>
        <v>1.4840663544203464E-3</v>
      </c>
    </row>
    <row r="13" spans="1:12" x14ac:dyDescent="0.2">
      <c r="B13" s="50" t="s">
        <v>65</v>
      </c>
      <c r="C13" s="51">
        <v>2.137628111273792E-2</v>
      </c>
      <c r="D13" s="52">
        <v>0.1446563625748345</v>
      </c>
      <c r="E13" s="53">
        <v>3415</v>
      </c>
      <c r="F13" s="54">
        <v>0</v>
      </c>
      <c r="G13" s="8"/>
      <c r="H13" s="50" t="s">
        <v>65</v>
      </c>
      <c r="I13" s="67">
        <v>-2.2205458713171783E-2</v>
      </c>
      <c r="J13" s="60"/>
      <c r="K13" s="9">
        <f t="shared" si="0"/>
        <v>-0.1502235242106259</v>
      </c>
      <c r="L13" s="9">
        <f t="shared" si="1"/>
        <v>3.281363634762325E-3</v>
      </c>
    </row>
    <row r="14" spans="1:12" x14ac:dyDescent="0.2">
      <c r="B14" s="50" t="s">
        <v>66</v>
      </c>
      <c r="C14" s="51">
        <v>6.2079062957540267E-2</v>
      </c>
      <c r="D14" s="52">
        <v>0.24133443133624452</v>
      </c>
      <c r="E14" s="53">
        <v>3415</v>
      </c>
      <c r="F14" s="54">
        <v>0</v>
      </c>
      <c r="G14" s="8"/>
      <c r="H14" s="50" t="s">
        <v>66</v>
      </c>
      <c r="I14" s="67">
        <v>-8.4597203787341105E-3</v>
      </c>
      <c r="J14" s="60"/>
      <c r="K14" s="9">
        <f t="shared" si="0"/>
        <v>-3.2877815323767476E-2</v>
      </c>
      <c r="L14" s="9">
        <f t="shared" si="1"/>
        <v>2.1761151572396828E-3</v>
      </c>
    </row>
    <row r="15" spans="1:12" x14ac:dyDescent="0.2">
      <c r="B15" s="50" t="s">
        <v>67</v>
      </c>
      <c r="C15" s="51">
        <v>3.3382137628111271E-2</v>
      </c>
      <c r="D15" s="52">
        <v>0.17965862661688428</v>
      </c>
      <c r="E15" s="53">
        <v>3415</v>
      </c>
      <c r="F15" s="54">
        <v>0</v>
      </c>
      <c r="G15" s="8"/>
      <c r="H15" s="50" t="s">
        <v>67</v>
      </c>
      <c r="I15" s="67">
        <v>-2.0978922869810297E-2</v>
      </c>
      <c r="J15" s="60"/>
      <c r="K15" s="9">
        <f t="shared" si="0"/>
        <v>-0.1128729633591387</v>
      </c>
      <c r="L15" s="9">
        <f t="shared" si="1"/>
        <v>3.8980665928330231E-3</v>
      </c>
    </row>
    <row r="16" spans="1:12" x14ac:dyDescent="0.2">
      <c r="B16" s="50" t="s">
        <v>48</v>
      </c>
      <c r="C16" s="51">
        <v>4.3923865300146414E-3</v>
      </c>
      <c r="D16" s="52">
        <v>6.6139053517054652E-2</v>
      </c>
      <c r="E16" s="53">
        <v>3415</v>
      </c>
      <c r="F16" s="54">
        <v>0</v>
      </c>
      <c r="G16" s="8"/>
      <c r="H16" s="50" t="s">
        <v>48</v>
      </c>
      <c r="I16" s="67">
        <v>-7.969972428752357E-3</v>
      </c>
      <c r="J16" s="60"/>
      <c r="K16" s="9">
        <f t="shared" si="0"/>
        <v>-0.1199739761495922</v>
      </c>
      <c r="L16" s="9">
        <f t="shared" si="1"/>
        <v>5.2929695360114202E-4</v>
      </c>
    </row>
    <row r="17" spans="2:12" x14ac:dyDescent="0.2">
      <c r="B17" s="50" t="s">
        <v>137</v>
      </c>
      <c r="C17" s="51">
        <v>6.4421669106881404E-3</v>
      </c>
      <c r="D17" s="52">
        <v>8.001587483084982E-2</v>
      </c>
      <c r="E17" s="53">
        <v>3415</v>
      </c>
      <c r="F17" s="54">
        <v>0</v>
      </c>
      <c r="G17" s="8"/>
      <c r="H17" s="50" t="s">
        <v>137</v>
      </c>
      <c r="I17" s="67">
        <v>-5.2619115411921321E-3</v>
      </c>
      <c r="J17" s="60"/>
      <c r="K17" s="9">
        <f t="shared" si="0"/>
        <v>-6.5337202646678499E-2</v>
      </c>
      <c r="L17" s="9">
        <f t="shared" si="1"/>
        <v>4.2364233958942728E-4</v>
      </c>
    </row>
    <row r="18" spans="2:12" ht="24" x14ac:dyDescent="0.2">
      <c r="B18" s="50" t="s">
        <v>49</v>
      </c>
      <c r="C18" s="51">
        <v>7.0278184480234264E-3</v>
      </c>
      <c r="D18" s="52">
        <v>8.3549220690834411E-2</v>
      </c>
      <c r="E18" s="53">
        <v>3415</v>
      </c>
      <c r="F18" s="54">
        <v>0</v>
      </c>
      <c r="G18" s="8"/>
      <c r="H18" s="50" t="s">
        <v>49</v>
      </c>
      <c r="I18" s="67">
        <v>-1.4143482990706847E-2</v>
      </c>
      <c r="J18" s="60"/>
      <c r="K18" s="9">
        <f t="shared" si="0"/>
        <v>-0.16809355065074985</v>
      </c>
      <c r="L18" s="9">
        <f t="shared" si="1"/>
        <v>1.1896918949035674E-3</v>
      </c>
    </row>
    <row r="19" spans="2:12" x14ac:dyDescent="0.2">
      <c r="B19" s="50" t="s">
        <v>50</v>
      </c>
      <c r="C19" s="51">
        <v>9.5754026354319177E-2</v>
      </c>
      <c r="D19" s="52">
        <v>0.29429671182919503</v>
      </c>
      <c r="E19" s="53">
        <v>3415</v>
      </c>
      <c r="F19" s="54">
        <v>0</v>
      </c>
      <c r="G19" s="8"/>
      <c r="H19" s="50" t="s">
        <v>50</v>
      </c>
      <c r="I19" s="67">
        <v>4.0506593782008028E-2</v>
      </c>
      <c r="J19" s="60"/>
      <c r="K19" s="9">
        <f>((1-C19)/D19)*I19</f>
        <v>0.12445916947498949</v>
      </c>
      <c r="L19" s="9">
        <f t="shared" si="1"/>
        <v>-1.3179452208005689E-2</v>
      </c>
    </row>
    <row r="20" spans="2:12" x14ac:dyDescent="0.2">
      <c r="B20" s="50" t="s">
        <v>138</v>
      </c>
      <c r="C20" s="51">
        <v>8.7847730600292828E-3</v>
      </c>
      <c r="D20" s="52">
        <v>9.332819177015178E-2</v>
      </c>
      <c r="E20" s="53">
        <v>3415</v>
      </c>
      <c r="F20" s="54">
        <v>0</v>
      </c>
      <c r="G20" s="8"/>
      <c r="H20" s="50" t="s">
        <v>138</v>
      </c>
      <c r="I20" s="67">
        <v>-1.0774137527940877E-4</v>
      </c>
      <c r="J20" s="60"/>
      <c r="K20" s="9">
        <f t="shared" ref="K20:K58" si="2">((1-C20)/D20)*I20</f>
        <v>-1.1442940200900673E-3</v>
      </c>
      <c r="L20" s="9">
        <f t="shared" ref="L20:L58" si="3">((0-C20)/D20)*I20</f>
        <v>1.0141453649247274E-5</v>
      </c>
    </row>
    <row r="21" spans="2:12" x14ac:dyDescent="0.2">
      <c r="B21" s="50" t="s">
        <v>68</v>
      </c>
      <c r="C21" s="51">
        <v>2.2840409956076134E-2</v>
      </c>
      <c r="D21" s="52">
        <v>0.14941640820681173</v>
      </c>
      <c r="E21" s="53">
        <v>3415</v>
      </c>
      <c r="F21" s="54">
        <v>0</v>
      </c>
      <c r="G21" s="8"/>
      <c r="H21" s="50" t="s">
        <v>68</v>
      </c>
      <c r="I21" s="67">
        <v>1.6545998377670883E-2</v>
      </c>
      <c r="J21" s="60"/>
      <c r="K21" s="9">
        <f t="shared" si="2"/>
        <v>0.1082082027377715</v>
      </c>
      <c r="L21" s="9">
        <f t="shared" si="3"/>
        <v>-2.5292897253659506E-3</v>
      </c>
    </row>
    <row r="22" spans="2:12" x14ac:dyDescent="0.2">
      <c r="B22" s="50" t="s">
        <v>69</v>
      </c>
      <c r="C22" s="51">
        <v>0.24802342606149341</v>
      </c>
      <c r="D22" s="52">
        <v>0.43192874004295301</v>
      </c>
      <c r="E22" s="53">
        <v>3415</v>
      </c>
      <c r="F22" s="54">
        <v>0</v>
      </c>
      <c r="G22" s="8"/>
      <c r="H22" s="50" t="s">
        <v>69</v>
      </c>
      <c r="I22" s="67">
        <v>7.9466275228917194E-2</v>
      </c>
      <c r="J22" s="60"/>
      <c r="K22" s="9">
        <f t="shared" si="2"/>
        <v>0.13834869470448544</v>
      </c>
      <c r="L22" s="9">
        <f t="shared" si="3"/>
        <v>-4.5631364647468524E-2</v>
      </c>
    </row>
    <row r="23" spans="2:12" x14ac:dyDescent="0.2">
      <c r="B23" s="50" t="s">
        <v>70</v>
      </c>
      <c r="C23" s="51">
        <v>2.4304538799414348E-2</v>
      </c>
      <c r="D23" s="52">
        <v>0.15401550002228398</v>
      </c>
      <c r="E23" s="53">
        <v>3415</v>
      </c>
      <c r="F23" s="54">
        <v>0</v>
      </c>
      <c r="G23" s="8"/>
      <c r="H23" s="50" t="s">
        <v>70</v>
      </c>
      <c r="I23" s="67">
        <v>1.1450622807024949E-2</v>
      </c>
      <c r="J23" s="60"/>
      <c r="K23" s="9">
        <f t="shared" si="2"/>
        <v>7.2540235879620343E-2</v>
      </c>
      <c r="L23" s="9">
        <f t="shared" si="3"/>
        <v>-1.8069746632678537E-3</v>
      </c>
    </row>
    <row r="24" spans="2:12" x14ac:dyDescent="0.2">
      <c r="B24" s="50" t="s">
        <v>71</v>
      </c>
      <c r="C24" s="51">
        <v>2.342606149341142E-3</v>
      </c>
      <c r="D24" s="52">
        <v>4.8350831582358235E-2</v>
      </c>
      <c r="E24" s="53">
        <v>3415</v>
      </c>
      <c r="F24" s="54">
        <v>0</v>
      </c>
      <c r="G24" s="8"/>
      <c r="H24" s="50" t="s">
        <v>71</v>
      </c>
      <c r="I24" s="67">
        <v>2.9742041468522381E-3</v>
      </c>
      <c r="J24" s="60"/>
      <c r="K24" s="9">
        <f t="shared" si="2"/>
        <v>6.1368887789948201E-2</v>
      </c>
      <c r="L24" s="9">
        <f t="shared" si="3"/>
        <v>-1.4410070511288101E-4</v>
      </c>
    </row>
    <row r="25" spans="2:12" x14ac:dyDescent="0.2">
      <c r="B25" s="50" t="s">
        <v>72</v>
      </c>
      <c r="C25" s="51">
        <v>8.4919472913616394E-3</v>
      </c>
      <c r="D25" s="52">
        <v>9.1773091857838537E-2</v>
      </c>
      <c r="E25" s="53">
        <v>3415</v>
      </c>
      <c r="F25" s="54">
        <v>0</v>
      </c>
      <c r="G25" s="8"/>
      <c r="H25" s="50" t="s">
        <v>72</v>
      </c>
      <c r="I25" s="67">
        <v>-2.8993793078455495E-3</v>
      </c>
      <c r="J25" s="60"/>
      <c r="K25" s="9">
        <f t="shared" si="2"/>
        <v>-3.132462765925785E-2</v>
      </c>
      <c r="L25" s="9">
        <f t="shared" si="3"/>
        <v>2.6828535207279317E-4</v>
      </c>
    </row>
    <row r="26" spans="2:12" x14ac:dyDescent="0.2">
      <c r="B26" s="50" t="s">
        <v>73</v>
      </c>
      <c r="C26" s="51">
        <v>0.26032210834553443</v>
      </c>
      <c r="D26" s="52">
        <v>0.43887459449113819</v>
      </c>
      <c r="E26" s="53">
        <v>3415</v>
      </c>
      <c r="F26" s="54">
        <v>0</v>
      </c>
      <c r="G26" s="8"/>
      <c r="H26" s="50" t="s">
        <v>73</v>
      </c>
      <c r="I26" s="67">
        <v>-2.4980147132389458E-2</v>
      </c>
      <c r="J26" s="60"/>
      <c r="K26" s="9">
        <f t="shared" si="2"/>
        <v>-4.2101463142399487E-2</v>
      </c>
      <c r="L26" s="9">
        <f t="shared" si="3"/>
        <v>1.4817181604747882E-2</v>
      </c>
    </row>
    <row r="27" spans="2:12" x14ac:dyDescent="0.2">
      <c r="B27" s="50" t="s">
        <v>74</v>
      </c>
      <c r="C27" s="51">
        <v>6.8521229868228409E-2</v>
      </c>
      <c r="D27" s="52">
        <v>0.25267521904284879</v>
      </c>
      <c r="E27" s="53">
        <v>3415</v>
      </c>
      <c r="F27" s="54">
        <v>0</v>
      </c>
      <c r="G27" s="8"/>
      <c r="H27" s="50" t="s">
        <v>74</v>
      </c>
      <c r="I27" s="67">
        <v>-4.2347734509700558E-2</v>
      </c>
      <c r="J27" s="60"/>
      <c r="K27" s="9">
        <f t="shared" si="2"/>
        <v>-0.1561135112829303</v>
      </c>
      <c r="L27" s="9">
        <f t="shared" si="3"/>
        <v>1.1483986683497545E-2</v>
      </c>
    </row>
    <row r="28" spans="2:12" x14ac:dyDescent="0.2">
      <c r="B28" s="50" t="s">
        <v>75</v>
      </c>
      <c r="C28" s="51">
        <v>5.8565153733528552E-3</v>
      </c>
      <c r="D28" s="52">
        <v>7.6314625043109541E-2</v>
      </c>
      <c r="E28" s="53">
        <v>3415</v>
      </c>
      <c r="F28" s="54">
        <v>0</v>
      </c>
      <c r="G28" s="8"/>
      <c r="H28" s="50" t="s">
        <v>75</v>
      </c>
      <c r="I28" s="67">
        <v>-1.2075233518545595E-2</v>
      </c>
      <c r="J28" s="60"/>
      <c r="K28" s="9">
        <f t="shared" si="2"/>
        <v>-0.15730293794965447</v>
      </c>
      <c r="L28" s="9">
        <f t="shared" si="3"/>
        <v>9.2667415581534299E-4</v>
      </c>
    </row>
    <row r="29" spans="2:12" x14ac:dyDescent="0.2">
      <c r="B29" s="50" t="s">
        <v>76</v>
      </c>
      <c r="C29" s="51">
        <v>2.1961932650073207E-2</v>
      </c>
      <c r="D29" s="52">
        <v>0.14658068695732371</v>
      </c>
      <c r="E29" s="53">
        <v>3415</v>
      </c>
      <c r="F29" s="54">
        <v>0</v>
      </c>
      <c r="G29" s="8"/>
      <c r="H29" s="50" t="s">
        <v>76</v>
      </c>
      <c r="I29" s="67">
        <v>-2.7662247866622827E-2</v>
      </c>
      <c r="J29" s="60"/>
      <c r="K29" s="9">
        <f t="shared" si="2"/>
        <v>-0.18457227895175091</v>
      </c>
      <c r="L29" s="9">
        <f t="shared" si="3"/>
        <v>4.1445871022099757E-3</v>
      </c>
    </row>
    <row r="30" spans="2:12" x14ac:dyDescent="0.2">
      <c r="B30" s="50" t="s">
        <v>139</v>
      </c>
      <c r="C30" s="51">
        <v>1.171303074670571E-3</v>
      </c>
      <c r="D30" s="52">
        <v>3.4209264974651418E-2</v>
      </c>
      <c r="E30" s="53">
        <v>3415</v>
      </c>
      <c r="F30" s="54">
        <v>0</v>
      </c>
      <c r="G30" s="8"/>
      <c r="H30" s="50" t="s">
        <v>139</v>
      </c>
      <c r="I30" s="67">
        <v>-2.7561549511425382E-3</v>
      </c>
      <c r="J30" s="60"/>
      <c r="K30" s="9">
        <f t="shared" si="2"/>
        <v>-8.0473130902224188E-2</v>
      </c>
      <c r="L30" s="9">
        <f t="shared" si="3"/>
        <v>9.4368960307504173E-5</v>
      </c>
    </row>
    <row r="31" spans="2:12" x14ac:dyDescent="0.2">
      <c r="B31" s="50" t="s">
        <v>77</v>
      </c>
      <c r="C31" s="51">
        <v>3.2210834553440702E-3</v>
      </c>
      <c r="D31" s="52">
        <v>5.6671408401126798E-2</v>
      </c>
      <c r="E31" s="53">
        <v>3415</v>
      </c>
      <c r="F31" s="54">
        <v>0</v>
      </c>
      <c r="G31" s="8"/>
      <c r="H31" s="50" t="s">
        <v>77</v>
      </c>
      <c r="I31" s="67">
        <v>5.2724437210406128E-4</v>
      </c>
      <c r="J31" s="60"/>
      <c r="K31" s="9">
        <f t="shared" si="2"/>
        <v>9.2735664915944479E-3</v>
      </c>
      <c r="L31" s="9">
        <f t="shared" si="3"/>
        <v>-2.9967459285410965E-5</v>
      </c>
    </row>
    <row r="32" spans="2:12" x14ac:dyDescent="0.2">
      <c r="B32" s="50" t="s">
        <v>78</v>
      </c>
      <c r="C32" s="51">
        <v>2.2254758418740851E-2</v>
      </c>
      <c r="D32" s="52">
        <v>0.14753256505087597</v>
      </c>
      <c r="E32" s="53">
        <v>3415</v>
      </c>
      <c r="F32" s="54">
        <v>0</v>
      </c>
      <c r="G32" s="8"/>
      <c r="H32" s="50" t="s">
        <v>78</v>
      </c>
      <c r="I32" s="67">
        <v>4.8852740878437429E-3</v>
      </c>
      <c r="J32" s="60"/>
      <c r="K32" s="9">
        <f t="shared" si="2"/>
        <v>3.2376265481199165E-2</v>
      </c>
      <c r="L32" s="9">
        <f t="shared" si="3"/>
        <v>-7.3692607863765688E-4</v>
      </c>
    </row>
    <row r="33" spans="2:12" x14ac:dyDescent="0.2">
      <c r="B33" s="50" t="s">
        <v>79</v>
      </c>
      <c r="C33" s="51">
        <v>4.685212298682284E-3</v>
      </c>
      <c r="D33" s="52">
        <v>6.8298074697517322E-2</v>
      </c>
      <c r="E33" s="53">
        <v>3415</v>
      </c>
      <c r="F33" s="54">
        <v>0</v>
      </c>
      <c r="G33" s="8"/>
      <c r="H33" s="50" t="s">
        <v>79</v>
      </c>
      <c r="I33" s="67">
        <v>-1.5221343929224726E-3</v>
      </c>
      <c r="J33" s="60"/>
      <c r="K33" s="9">
        <f t="shared" si="2"/>
        <v>-2.2182219291747858E-2</v>
      </c>
      <c r="L33" s="9">
        <f t="shared" si="3"/>
        <v>1.0441762538039592E-4</v>
      </c>
    </row>
    <row r="34" spans="2:12" x14ac:dyDescent="0.2">
      <c r="B34" s="50" t="s">
        <v>80</v>
      </c>
      <c r="C34" s="51">
        <v>4.0995607613469988E-3</v>
      </c>
      <c r="D34" s="52">
        <v>6.3905791981491905E-2</v>
      </c>
      <c r="E34" s="53">
        <v>3415</v>
      </c>
      <c r="F34" s="54">
        <v>0</v>
      </c>
      <c r="G34" s="8"/>
      <c r="H34" s="50" t="s">
        <v>80</v>
      </c>
      <c r="I34" s="67">
        <v>4.3477839410140183E-4</v>
      </c>
      <c r="J34" s="60"/>
      <c r="K34" s="9">
        <f t="shared" si="2"/>
        <v>6.7755359918309837E-3</v>
      </c>
      <c r="L34" s="9">
        <f t="shared" si="3"/>
        <v>-2.7891062595011403E-5</v>
      </c>
    </row>
    <row r="35" spans="2:12" x14ac:dyDescent="0.2">
      <c r="B35" s="50" t="s">
        <v>81</v>
      </c>
      <c r="C35" s="51">
        <v>0.25446559297218158</v>
      </c>
      <c r="D35" s="52">
        <v>0.43562417753165816</v>
      </c>
      <c r="E35" s="53">
        <v>3415</v>
      </c>
      <c r="F35" s="54">
        <v>0</v>
      </c>
      <c r="G35" s="8"/>
      <c r="H35" s="50" t="s">
        <v>81</v>
      </c>
      <c r="I35" s="67">
        <v>-1.7280912731952116E-2</v>
      </c>
      <c r="J35" s="60"/>
      <c r="K35" s="9">
        <f t="shared" si="2"/>
        <v>-2.9574839255975673E-2</v>
      </c>
      <c r="L35" s="9">
        <f t="shared" si="3"/>
        <v>1.0094475771187298E-2</v>
      </c>
    </row>
    <row r="36" spans="2:12" ht="24" x14ac:dyDescent="0.2">
      <c r="B36" s="50" t="s">
        <v>82</v>
      </c>
      <c r="C36" s="51">
        <v>4.5680819912152268E-2</v>
      </c>
      <c r="D36" s="52">
        <v>0.20882253665303699</v>
      </c>
      <c r="E36" s="53">
        <v>3415</v>
      </c>
      <c r="F36" s="54">
        <v>0</v>
      </c>
      <c r="G36" s="8"/>
      <c r="H36" s="50" t="s">
        <v>82</v>
      </c>
      <c r="I36" s="67">
        <v>-2.1620272750276292E-2</v>
      </c>
      <c r="J36" s="60"/>
      <c r="K36" s="9">
        <f t="shared" si="2"/>
        <v>-9.8804665890065646E-2</v>
      </c>
      <c r="L36" s="9">
        <f t="shared" si="3"/>
        <v>4.7295268115526978E-3</v>
      </c>
    </row>
    <row r="37" spans="2:12" x14ac:dyDescent="0.2">
      <c r="B37" s="50" t="s">
        <v>83</v>
      </c>
      <c r="C37" s="51">
        <v>1.7569546120058566E-3</v>
      </c>
      <c r="D37" s="52">
        <v>4.1885336940197658E-2</v>
      </c>
      <c r="E37" s="53">
        <v>3415</v>
      </c>
      <c r="F37" s="54">
        <v>0</v>
      </c>
      <c r="G37" s="8"/>
      <c r="H37" s="50" t="s">
        <v>83</v>
      </c>
      <c r="I37" s="67">
        <v>-7.9988672248312576E-3</v>
      </c>
      <c r="J37" s="60"/>
      <c r="K37" s="9">
        <f t="shared" si="2"/>
        <v>-0.19063505659677968</v>
      </c>
      <c r="L37" s="9">
        <f t="shared" si="3"/>
        <v>3.3552664698758525E-4</v>
      </c>
    </row>
    <row r="38" spans="2:12" x14ac:dyDescent="0.2">
      <c r="B38" s="50" t="s">
        <v>140</v>
      </c>
      <c r="C38" s="51">
        <v>1.4641288433382138E-3</v>
      </c>
      <c r="D38" s="52">
        <v>3.8241514122705308E-2</v>
      </c>
      <c r="E38" s="53">
        <v>3415</v>
      </c>
      <c r="F38" s="54">
        <v>0</v>
      </c>
      <c r="G38" s="8"/>
      <c r="H38" s="50" t="s">
        <v>140</v>
      </c>
      <c r="I38" s="67">
        <v>4.2588309662281061E-3</v>
      </c>
      <c r="J38" s="60"/>
      <c r="K38" s="9">
        <f t="shared" si="2"/>
        <v>0.11120363789274329</v>
      </c>
      <c r="L38" s="9">
        <f t="shared" si="3"/>
        <v>-1.6305518752601656E-4</v>
      </c>
    </row>
    <row r="39" spans="2:12" ht="24" x14ac:dyDescent="0.2">
      <c r="B39" s="50" t="s">
        <v>141</v>
      </c>
      <c r="C39" s="51">
        <v>0.45270863836017572</v>
      </c>
      <c r="D39" s="52">
        <v>0.4978313970720456</v>
      </c>
      <c r="E39" s="53">
        <v>3415</v>
      </c>
      <c r="F39" s="54">
        <v>0</v>
      </c>
      <c r="G39" s="8"/>
      <c r="H39" s="50" t="s">
        <v>141</v>
      </c>
      <c r="I39" s="67">
        <v>8.9368692103964767E-2</v>
      </c>
      <c r="J39" s="60"/>
      <c r="K39" s="9">
        <f t="shared" si="2"/>
        <v>9.8247546211856912E-2</v>
      </c>
      <c r="L39" s="9">
        <f t="shared" si="3"/>
        <v>-8.1268435764328947E-2</v>
      </c>
    </row>
    <row r="40" spans="2:12" x14ac:dyDescent="0.2">
      <c r="B40" s="50" t="s">
        <v>142</v>
      </c>
      <c r="C40" s="51">
        <v>5.2708638360175692E-3</v>
      </c>
      <c r="D40" s="52">
        <v>7.2419732046016219E-2</v>
      </c>
      <c r="E40" s="53">
        <v>3415</v>
      </c>
      <c r="F40" s="54">
        <v>0</v>
      </c>
      <c r="G40" s="8"/>
      <c r="H40" s="50" t="s">
        <v>142</v>
      </c>
      <c r="I40" s="67">
        <v>6.4376466053102308E-3</v>
      </c>
      <c r="J40" s="60"/>
      <c r="K40" s="9">
        <f t="shared" si="2"/>
        <v>8.8424997797012767E-2</v>
      </c>
      <c r="L40" s="9">
        <f t="shared" si="3"/>
        <v>-4.6854576401125401E-4</v>
      </c>
    </row>
    <row r="41" spans="2:12" x14ac:dyDescent="0.2">
      <c r="B41" s="50" t="s">
        <v>143</v>
      </c>
      <c r="C41" s="51">
        <v>5.2708638360175692E-3</v>
      </c>
      <c r="D41" s="52">
        <v>7.2419732046016233E-2</v>
      </c>
      <c r="E41" s="53">
        <v>3415</v>
      </c>
      <c r="F41" s="54">
        <v>0</v>
      </c>
      <c r="G41" s="8"/>
      <c r="H41" s="50" t="s">
        <v>143</v>
      </c>
      <c r="I41" s="67">
        <v>2.2128521379075972E-3</v>
      </c>
      <c r="J41" s="60"/>
      <c r="K41" s="9">
        <f t="shared" si="2"/>
        <v>3.0394872135135604E-2</v>
      </c>
      <c r="L41" s="9">
        <f t="shared" si="3"/>
        <v>-1.6105613730716539E-4</v>
      </c>
    </row>
    <row r="42" spans="2:12" x14ac:dyDescent="0.2">
      <c r="B42" s="50" t="s">
        <v>144</v>
      </c>
      <c r="C42" s="51">
        <v>2.2840409956076134E-2</v>
      </c>
      <c r="D42" s="52">
        <v>0.14941640820681379</v>
      </c>
      <c r="E42" s="53">
        <v>3415</v>
      </c>
      <c r="F42" s="54">
        <v>0</v>
      </c>
      <c r="G42" s="8"/>
      <c r="H42" s="50" t="s">
        <v>144</v>
      </c>
      <c r="I42" s="67">
        <v>-9.5896555453628927E-3</v>
      </c>
      <c r="J42" s="60"/>
      <c r="K42" s="9">
        <f t="shared" si="2"/>
        <v>-6.2714824923370896E-2</v>
      </c>
      <c r="L42" s="9">
        <f t="shared" si="3"/>
        <v>1.4659143973697721E-3</v>
      </c>
    </row>
    <row r="43" spans="2:12" x14ac:dyDescent="0.2">
      <c r="B43" s="50" t="s">
        <v>145</v>
      </c>
      <c r="C43" s="51">
        <v>5.3294289897510984E-2</v>
      </c>
      <c r="D43" s="52">
        <v>0.224652592068776</v>
      </c>
      <c r="E43" s="53">
        <v>3415</v>
      </c>
      <c r="F43" s="54">
        <v>0</v>
      </c>
      <c r="G43" s="8"/>
      <c r="H43" s="50" t="s">
        <v>145</v>
      </c>
      <c r="I43" s="67">
        <v>-2.7191860560527915E-3</v>
      </c>
      <c r="J43" s="60"/>
      <c r="K43" s="9">
        <f t="shared" si="2"/>
        <v>-1.1458888332381885E-2</v>
      </c>
      <c r="L43" s="9">
        <f t="shared" si="3"/>
        <v>6.4507196922162179E-4</v>
      </c>
    </row>
    <row r="44" spans="2:12" x14ac:dyDescent="0.2">
      <c r="B44" s="50" t="s">
        <v>146</v>
      </c>
      <c r="C44" s="51">
        <v>5.0366032210834556E-2</v>
      </c>
      <c r="D44" s="52">
        <v>0.21873112435742961</v>
      </c>
      <c r="E44" s="53">
        <v>3415</v>
      </c>
      <c r="F44" s="54">
        <v>0</v>
      </c>
      <c r="G44" s="8"/>
      <c r="H44" s="50" t="s">
        <v>146</v>
      </c>
      <c r="I44" s="67">
        <v>-8.7805643158209296E-3</v>
      </c>
      <c r="J44" s="60"/>
      <c r="K44" s="9">
        <f t="shared" si="2"/>
        <v>-3.8121333464346367E-2</v>
      </c>
      <c r="L44" s="9">
        <f t="shared" si="3"/>
        <v>2.0218530237026133E-3</v>
      </c>
    </row>
    <row r="45" spans="2:12" x14ac:dyDescent="0.2">
      <c r="B45" s="50" t="s">
        <v>147</v>
      </c>
      <c r="C45" s="51">
        <v>0.36778916544655932</v>
      </c>
      <c r="D45" s="52">
        <v>0.4822741990865842</v>
      </c>
      <c r="E45" s="53">
        <v>3415</v>
      </c>
      <c r="F45" s="54">
        <v>0</v>
      </c>
      <c r="G45" s="8"/>
      <c r="H45" s="50" t="s">
        <v>147</v>
      </c>
      <c r="I45" s="67">
        <v>-8.0759908392293009E-2</v>
      </c>
      <c r="J45" s="60"/>
      <c r="K45" s="9">
        <f t="shared" si="2"/>
        <v>-0.10586775983424423</v>
      </c>
      <c r="L45" s="9">
        <f t="shared" si="3"/>
        <v>6.1588655095790069E-2</v>
      </c>
    </row>
    <row r="46" spans="2:12" x14ac:dyDescent="0.2">
      <c r="B46" s="50" t="s">
        <v>148</v>
      </c>
      <c r="C46" s="51">
        <v>3.8360175695461199E-2</v>
      </c>
      <c r="D46" s="52">
        <v>0.19209236771409072</v>
      </c>
      <c r="E46" s="53">
        <v>3415</v>
      </c>
      <c r="F46" s="54">
        <v>0</v>
      </c>
      <c r="G46" s="8"/>
      <c r="H46" s="50" t="s">
        <v>148</v>
      </c>
      <c r="I46" s="67">
        <v>-1.2648571253362231E-2</v>
      </c>
      <c r="J46" s="60"/>
      <c r="K46" s="9">
        <f t="shared" si="2"/>
        <v>-6.3320422266284898E-2</v>
      </c>
      <c r="L46" s="9">
        <f t="shared" si="3"/>
        <v>2.5258755532531429E-3</v>
      </c>
    </row>
    <row r="47" spans="2:12" x14ac:dyDescent="0.2">
      <c r="B47" s="50" t="s">
        <v>149</v>
      </c>
      <c r="C47" s="51">
        <v>2.6354319180087846E-3</v>
      </c>
      <c r="D47" s="52">
        <v>5.127627453920925E-2</v>
      </c>
      <c r="E47" s="53">
        <v>3415</v>
      </c>
      <c r="F47" s="54">
        <v>0</v>
      </c>
      <c r="G47" s="8"/>
      <c r="H47" s="50" t="s">
        <v>149</v>
      </c>
      <c r="I47" s="67">
        <v>1.2198455804846113E-3</v>
      </c>
      <c r="J47" s="60"/>
      <c r="K47" s="9">
        <f t="shared" si="2"/>
        <v>2.3726972589953734E-2</v>
      </c>
      <c r="L47" s="9">
        <f t="shared" si="3"/>
        <v>-6.2696052058010433E-5</v>
      </c>
    </row>
    <row r="48" spans="2:12" x14ac:dyDescent="0.2">
      <c r="B48" s="50" t="s">
        <v>150</v>
      </c>
      <c r="C48" s="51">
        <v>2.6354319180087848E-2</v>
      </c>
      <c r="D48" s="52">
        <v>0.16021012790433792</v>
      </c>
      <c r="E48" s="53">
        <v>3415</v>
      </c>
      <c r="F48" s="54">
        <v>0</v>
      </c>
      <c r="G48" s="8"/>
      <c r="H48" s="50" t="s">
        <v>150</v>
      </c>
      <c r="I48" s="67">
        <v>-1.0371101436087878E-2</v>
      </c>
      <c r="J48" s="60"/>
      <c r="K48" s="9">
        <f t="shared" si="2"/>
        <v>-6.3028338162376185E-2</v>
      </c>
      <c r="L48" s="9">
        <f t="shared" si="3"/>
        <v>1.7060302058989044E-3</v>
      </c>
    </row>
    <row r="49" spans="2:12" x14ac:dyDescent="0.2">
      <c r="B49" s="50" t="s">
        <v>151</v>
      </c>
      <c r="C49" s="51">
        <v>2.9282576866764276E-3</v>
      </c>
      <c r="D49" s="52">
        <v>5.4042004056485911E-2</v>
      </c>
      <c r="E49" s="53">
        <v>3415</v>
      </c>
      <c r="F49" s="54">
        <v>0</v>
      </c>
      <c r="G49" s="8"/>
      <c r="H49" s="50" t="s">
        <v>151</v>
      </c>
      <c r="I49" s="67">
        <v>-3.8382313124776709E-4</v>
      </c>
      <c r="J49" s="60"/>
      <c r="K49" s="9">
        <f t="shared" si="2"/>
        <v>-7.0815138130954731E-3</v>
      </c>
      <c r="L49" s="9">
        <f t="shared" si="3"/>
        <v>2.0797397395287736E-5</v>
      </c>
    </row>
    <row r="50" spans="2:12" x14ac:dyDescent="0.2">
      <c r="B50" s="50" t="s">
        <v>152</v>
      </c>
      <c r="C50" s="51">
        <v>5.4758418740849198E-2</v>
      </c>
      <c r="D50" s="52">
        <v>0.22754141469182212</v>
      </c>
      <c r="E50" s="53">
        <v>3415</v>
      </c>
      <c r="F50" s="54">
        <v>0</v>
      </c>
      <c r="G50" s="8"/>
      <c r="H50" s="50" t="s">
        <v>152</v>
      </c>
      <c r="I50" s="67">
        <v>-4.3445160569869816E-3</v>
      </c>
      <c r="J50" s="60"/>
      <c r="K50" s="9">
        <f t="shared" si="2"/>
        <v>-1.8047779271628733E-2</v>
      </c>
      <c r="L50" s="9">
        <f t="shared" si="3"/>
        <v>1.0455188115844403E-3</v>
      </c>
    </row>
    <row r="51" spans="2:12" x14ac:dyDescent="0.2">
      <c r="B51" s="50" t="s">
        <v>153</v>
      </c>
      <c r="C51" s="51">
        <v>0.39297218155197655</v>
      </c>
      <c r="D51" s="52">
        <v>0.48848226034856318</v>
      </c>
      <c r="E51" s="53">
        <v>3415</v>
      </c>
      <c r="F51" s="54">
        <v>0</v>
      </c>
      <c r="G51" s="8"/>
      <c r="H51" s="50" t="s">
        <v>153</v>
      </c>
      <c r="I51" s="67">
        <v>-8.2229934140757188E-2</v>
      </c>
      <c r="J51" s="60"/>
      <c r="K51" s="9">
        <f t="shared" si="2"/>
        <v>-0.10218560955923014</v>
      </c>
      <c r="L51" s="9">
        <f t="shared" si="3"/>
        <v>6.615199615460049E-2</v>
      </c>
    </row>
    <row r="52" spans="2:12" ht="24" x14ac:dyDescent="0.2">
      <c r="B52" s="50" t="s">
        <v>154</v>
      </c>
      <c r="C52" s="51">
        <v>1.4641288433382138E-3</v>
      </c>
      <c r="D52" s="52">
        <v>3.8241514122705135E-2</v>
      </c>
      <c r="E52" s="53">
        <v>3415</v>
      </c>
      <c r="F52" s="54">
        <v>0</v>
      </c>
      <c r="G52" s="8"/>
      <c r="H52" s="50" t="s">
        <v>154</v>
      </c>
      <c r="I52" s="67">
        <v>-2.2309866232024141E-3</v>
      </c>
      <c r="J52" s="60"/>
      <c r="K52" s="9">
        <f t="shared" si="2"/>
        <v>-5.8253974050039438E-2</v>
      </c>
      <c r="L52" s="9">
        <f t="shared" si="3"/>
        <v>8.5416384237594497E-5</v>
      </c>
    </row>
    <row r="53" spans="2:12" x14ac:dyDescent="0.2">
      <c r="B53" s="50" t="s">
        <v>155</v>
      </c>
      <c r="C53" s="51">
        <v>1.4641288433382138E-2</v>
      </c>
      <c r="D53" s="52">
        <v>0.12012970872387072</v>
      </c>
      <c r="E53" s="53">
        <v>3415</v>
      </c>
      <c r="F53" s="54">
        <v>0</v>
      </c>
      <c r="G53" s="8"/>
      <c r="H53" s="50" t="s">
        <v>155</v>
      </c>
      <c r="I53" s="67">
        <v>-1.4461846333532261E-4</v>
      </c>
      <c r="J53" s="60"/>
      <c r="K53" s="9">
        <f t="shared" si="2"/>
        <v>-1.186226656291905E-3</v>
      </c>
      <c r="L53" s="9">
        <f t="shared" si="3"/>
        <v>1.7625953288141234E-5</v>
      </c>
    </row>
    <row r="54" spans="2:12" x14ac:dyDescent="0.2">
      <c r="B54" s="50" t="s">
        <v>156</v>
      </c>
      <c r="C54" s="51">
        <v>3.8067349926793558E-3</v>
      </c>
      <c r="D54" s="52">
        <v>6.1590214753140297E-2</v>
      </c>
      <c r="E54" s="53">
        <v>3415</v>
      </c>
      <c r="F54" s="54">
        <v>0</v>
      </c>
      <c r="G54" s="8"/>
      <c r="H54" s="50" t="s">
        <v>156</v>
      </c>
      <c r="I54" s="67">
        <v>1.4812576429658732E-3</v>
      </c>
      <c r="J54" s="60"/>
      <c r="K54" s="9">
        <f t="shared" si="2"/>
        <v>2.3958657939051654E-2</v>
      </c>
      <c r="L54" s="9">
        <f t="shared" si="3"/>
        <v>-9.1552778720655945E-5</v>
      </c>
    </row>
    <row r="55" spans="2:12" x14ac:dyDescent="0.2">
      <c r="B55" s="50" t="s">
        <v>84</v>
      </c>
      <c r="C55" s="51">
        <v>0.86734992679355782</v>
      </c>
      <c r="D55" s="52">
        <v>0.33924582818116916</v>
      </c>
      <c r="E55" s="53">
        <v>3415</v>
      </c>
      <c r="F55" s="54">
        <v>0</v>
      </c>
      <c r="G55" s="8"/>
      <c r="H55" s="50" t="s">
        <v>84</v>
      </c>
      <c r="I55" s="67">
        <v>6.4872813046736089E-2</v>
      </c>
      <c r="J55" s="60"/>
      <c r="K55" s="9">
        <f t="shared" si="2"/>
        <v>2.5366217311777236E-2</v>
      </c>
      <c r="L55" s="9">
        <f t="shared" si="3"/>
        <v>-0.16586034365890545</v>
      </c>
    </row>
    <row r="56" spans="2:12" x14ac:dyDescent="0.2">
      <c r="B56" s="50" t="s">
        <v>85</v>
      </c>
      <c r="C56" s="51">
        <v>0.31713030746705712</v>
      </c>
      <c r="D56" s="52">
        <v>0.46542680207334192</v>
      </c>
      <c r="E56" s="53">
        <v>3415</v>
      </c>
      <c r="F56" s="54">
        <v>0</v>
      </c>
      <c r="G56" s="8"/>
      <c r="H56" s="50" t="s">
        <v>85</v>
      </c>
      <c r="I56" s="67">
        <v>2.4717068199686887E-2</v>
      </c>
      <c r="J56" s="60"/>
      <c r="K56" s="9">
        <f t="shared" si="2"/>
        <v>3.6264642875414484E-2</v>
      </c>
      <c r="L56" s="9">
        <f t="shared" si="3"/>
        <v>-1.6841598728162044E-2</v>
      </c>
    </row>
    <row r="57" spans="2:12" x14ac:dyDescent="0.2">
      <c r="B57" s="50" t="s">
        <v>86</v>
      </c>
      <c r="C57" s="51">
        <v>0.70453879941434849</v>
      </c>
      <c r="D57" s="52">
        <v>0.45631661501288712</v>
      </c>
      <c r="E57" s="53">
        <v>3415</v>
      </c>
      <c r="F57" s="54">
        <v>0</v>
      </c>
      <c r="G57" s="8"/>
      <c r="H57" s="50" t="s">
        <v>86</v>
      </c>
      <c r="I57" s="67">
        <v>7.5973568874765016E-2</v>
      </c>
      <c r="J57" s="60"/>
      <c r="K57" s="9">
        <f t="shared" si="2"/>
        <v>4.9192251901414567E-2</v>
      </c>
      <c r="L57" s="9">
        <f t="shared" si="3"/>
        <v>-0.11730085042101435</v>
      </c>
    </row>
    <row r="58" spans="2:12" x14ac:dyDescent="0.2">
      <c r="B58" s="50" t="s">
        <v>87</v>
      </c>
      <c r="C58" s="51">
        <v>1.9326500732064423E-2</v>
      </c>
      <c r="D58" s="52">
        <v>0.13769000926055489</v>
      </c>
      <c r="E58" s="53">
        <v>3415</v>
      </c>
      <c r="F58" s="54">
        <v>0</v>
      </c>
      <c r="G58" s="8"/>
      <c r="H58" s="50" t="s">
        <v>87</v>
      </c>
      <c r="I58" s="67">
        <v>1.6606286404305611E-2</v>
      </c>
      <c r="J58" s="60"/>
      <c r="K58" s="9">
        <f t="shared" si="2"/>
        <v>0.11827542960752284</v>
      </c>
      <c r="L58" s="9">
        <f t="shared" si="3"/>
        <v>-2.3308982842927765E-3</v>
      </c>
    </row>
    <row r="59" spans="2:12" x14ac:dyDescent="0.2">
      <c r="B59" s="50" t="s">
        <v>88</v>
      </c>
      <c r="C59" s="51">
        <v>8.6969253294289894E-2</v>
      </c>
      <c r="D59" s="52">
        <v>0.28183126351245535</v>
      </c>
      <c r="E59" s="53">
        <v>3415</v>
      </c>
      <c r="F59" s="54">
        <v>0</v>
      </c>
      <c r="G59" s="8"/>
      <c r="H59" s="50" t="s">
        <v>88</v>
      </c>
      <c r="I59" s="67">
        <v>4.5465938648298489E-2</v>
      </c>
      <c r="J59" s="60"/>
      <c r="K59" s="9">
        <f t="shared" ref="K59:K83" si="4">((1-C59)/D59)*I59</f>
        <v>0.14729309799193865</v>
      </c>
      <c r="L59" s="9">
        <f t="shared" si="1"/>
        <v>-1.4030163599616991E-2</v>
      </c>
    </row>
    <row r="60" spans="2:12" x14ac:dyDescent="0.2">
      <c r="B60" s="50" t="s">
        <v>89</v>
      </c>
      <c r="C60" s="51">
        <v>0.37013177159590044</v>
      </c>
      <c r="D60" s="52">
        <v>0.48291047924181146</v>
      </c>
      <c r="E60" s="53">
        <v>3415</v>
      </c>
      <c r="F60" s="54">
        <v>0</v>
      </c>
      <c r="G60" s="8"/>
      <c r="H60" s="50" t="s">
        <v>89</v>
      </c>
      <c r="I60" s="67">
        <v>8.3202392372560968E-2</v>
      </c>
      <c r="J60" s="60"/>
      <c r="K60" s="9">
        <f t="shared" si="4"/>
        <v>0.10852227428356512</v>
      </c>
      <c r="L60" s="9">
        <f t="shared" si="1"/>
        <v>-6.37713410945729E-2</v>
      </c>
    </row>
    <row r="61" spans="2:12" x14ac:dyDescent="0.2">
      <c r="B61" s="50" t="s">
        <v>157</v>
      </c>
      <c r="C61" s="51">
        <v>0.20907759882869692</v>
      </c>
      <c r="D61" s="52">
        <v>0.40670947071169583</v>
      </c>
      <c r="E61" s="53">
        <v>3415</v>
      </c>
      <c r="F61" s="54">
        <v>0</v>
      </c>
      <c r="G61" s="8"/>
      <c r="H61" s="50" t="s">
        <v>157</v>
      </c>
      <c r="I61" s="67">
        <v>6.3855639889650997E-2</v>
      </c>
      <c r="J61" s="60"/>
      <c r="K61" s="9">
        <f t="shared" si="4"/>
        <v>0.12417919833898874</v>
      </c>
      <c r="L61" s="9">
        <f t="shared" si="1"/>
        <v>-3.2826341212157703E-2</v>
      </c>
    </row>
    <row r="62" spans="2:12" x14ac:dyDescent="0.2">
      <c r="B62" s="50" t="s">
        <v>158</v>
      </c>
      <c r="C62" s="51">
        <v>0.3950219619326501</v>
      </c>
      <c r="D62" s="52">
        <v>0.48892700008257078</v>
      </c>
      <c r="E62" s="53">
        <v>3415</v>
      </c>
      <c r="F62" s="54">
        <v>0</v>
      </c>
      <c r="G62" s="8"/>
      <c r="H62" s="50" t="s">
        <v>158</v>
      </c>
      <c r="I62" s="67">
        <v>4.5578598923311252E-2</v>
      </c>
      <c r="J62" s="60"/>
      <c r="K62" s="9">
        <f t="shared" si="4"/>
        <v>5.6397072261966961E-2</v>
      </c>
      <c r="L62" s="9">
        <f t="shared" si="1"/>
        <v>-3.6824613011323053E-2</v>
      </c>
    </row>
    <row r="63" spans="2:12" x14ac:dyDescent="0.2">
      <c r="B63" s="50" t="s">
        <v>159</v>
      </c>
      <c r="C63" s="51">
        <v>2.957540263543192E-2</v>
      </c>
      <c r="D63" s="52">
        <v>0.16943761377011343</v>
      </c>
      <c r="E63" s="53">
        <v>3415</v>
      </c>
      <c r="F63" s="54">
        <v>0</v>
      </c>
      <c r="G63" s="8"/>
      <c r="H63" s="50" t="s">
        <v>159</v>
      </c>
      <c r="I63" s="67">
        <v>3.4530772978398488E-2</v>
      </c>
      <c r="J63" s="60"/>
      <c r="K63" s="9">
        <f t="shared" si="4"/>
        <v>0.19776902376419267</v>
      </c>
      <c r="L63" s="9">
        <f t="shared" si="1"/>
        <v>-6.0273601086854138E-3</v>
      </c>
    </row>
    <row r="64" spans="2:12" x14ac:dyDescent="0.2">
      <c r="B64" s="50" t="s">
        <v>160</v>
      </c>
      <c r="C64" s="51">
        <v>0.38067349926793559</v>
      </c>
      <c r="D64" s="52">
        <v>0.48562356140876178</v>
      </c>
      <c r="E64" s="53">
        <v>3415</v>
      </c>
      <c r="F64" s="54">
        <v>0</v>
      </c>
      <c r="G64" s="8"/>
      <c r="H64" s="50" t="s">
        <v>160</v>
      </c>
      <c r="I64" s="67">
        <v>6.1800870966104704E-2</v>
      </c>
      <c r="J64" s="60"/>
      <c r="K64" s="9">
        <f t="shared" si="4"/>
        <v>7.8816021707427991E-2</v>
      </c>
      <c r="L64" s="9">
        <f t="shared" si="1"/>
        <v>-4.8444836037662607E-2</v>
      </c>
    </row>
    <row r="65" spans="2:12" x14ac:dyDescent="0.2">
      <c r="B65" s="50" t="s">
        <v>161</v>
      </c>
      <c r="C65" s="51">
        <v>0.18740849194729137</v>
      </c>
      <c r="D65" s="52">
        <v>0.39029624079800529</v>
      </c>
      <c r="E65" s="53">
        <v>3415</v>
      </c>
      <c r="F65" s="54">
        <v>0</v>
      </c>
      <c r="G65" s="8"/>
      <c r="H65" s="50" t="s">
        <v>161</v>
      </c>
      <c r="I65" s="67">
        <v>3.7255568382004979E-2</v>
      </c>
      <c r="J65" s="60"/>
      <c r="K65" s="9">
        <f t="shared" si="4"/>
        <v>7.7565590775346652E-2</v>
      </c>
      <c r="L65" s="9">
        <f t="shared" si="1"/>
        <v>-1.7889001115755625E-2</v>
      </c>
    </row>
    <row r="66" spans="2:12" x14ac:dyDescent="0.2">
      <c r="B66" s="50" t="s">
        <v>162</v>
      </c>
      <c r="C66" s="51">
        <v>0.22518301610541727</v>
      </c>
      <c r="D66" s="52">
        <v>0.41776396599913851</v>
      </c>
      <c r="E66" s="53">
        <v>3415</v>
      </c>
      <c r="F66" s="54">
        <v>0</v>
      </c>
      <c r="G66" s="8"/>
      <c r="H66" s="50" t="s">
        <v>162</v>
      </c>
      <c r="I66" s="67">
        <v>7.0761961657676051E-2</v>
      </c>
      <c r="J66" s="60"/>
      <c r="K66" s="9">
        <f t="shared" si="4"/>
        <v>0.13124054291024642</v>
      </c>
      <c r="L66" s="9">
        <f t="shared" si="1"/>
        <v>-3.814209278079346E-2</v>
      </c>
    </row>
    <row r="67" spans="2:12" x14ac:dyDescent="0.2">
      <c r="B67" s="50" t="s">
        <v>163</v>
      </c>
      <c r="C67" s="51">
        <v>0.10775988286969253</v>
      </c>
      <c r="D67" s="52">
        <v>0.31012231987035727</v>
      </c>
      <c r="E67" s="53">
        <v>3415</v>
      </c>
      <c r="F67" s="54">
        <v>0</v>
      </c>
      <c r="G67" s="8"/>
      <c r="H67" s="50" t="s">
        <v>163</v>
      </c>
      <c r="I67" s="67">
        <v>5.4508683909132306E-2</v>
      </c>
      <c r="J67" s="60"/>
      <c r="K67" s="9">
        <f t="shared" si="4"/>
        <v>0.15682468303485636</v>
      </c>
      <c r="L67" s="9">
        <f t="shared" si="1"/>
        <v>-1.8940427750845795E-2</v>
      </c>
    </row>
    <row r="68" spans="2:12" x14ac:dyDescent="0.2">
      <c r="B68" s="50" t="s">
        <v>164</v>
      </c>
      <c r="C68" s="51">
        <v>0.57628111273792093</v>
      </c>
      <c r="D68" s="52">
        <v>0.4942192988224689</v>
      </c>
      <c r="E68" s="53">
        <v>3415</v>
      </c>
      <c r="F68" s="54">
        <v>0</v>
      </c>
      <c r="G68" s="8"/>
      <c r="H68" s="50" t="s">
        <v>164</v>
      </c>
      <c r="I68" s="67">
        <v>7.9678328936974102E-2</v>
      </c>
      <c r="J68" s="60"/>
      <c r="K68" s="9">
        <f t="shared" si="4"/>
        <v>6.8312210705887721E-2</v>
      </c>
      <c r="L68" s="9">
        <f t="shared" si="1"/>
        <v>-9.2908383323557039E-2</v>
      </c>
    </row>
    <row r="69" spans="2:12" x14ac:dyDescent="0.2">
      <c r="B69" s="50" t="s">
        <v>165</v>
      </c>
      <c r="C69" s="51">
        <v>2.957540263543192E-2</v>
      </c>
      <c r="D69" s="52">
        <v>0.16943761377011407</v>
      </c>
      <c r="E69" s="53">
        <v>3415</v>
      </c>
      <c r="F69" s="54">
        <v>0</v>
      </c>
      <c r="G69" s="8"/>
      <c r="H69" s="50" t="s">
        <v>165</v>
      </c>
      <c r="I69" s="67">
        <v>1.8437284170756924E-2</v>
      </c>
      <c r="J69" s="60"/>
      <c r="K69" s="9">
        <f t="shared" si="4"/>
        <v>0.10559635295724849</v>
      </c>
      <c r="L69" s="9">
        <f t="shared" si="1"/>
        <v>-3.2182352591074528E-3</v>
      </c>
    </row>
    <row r="70" spans="2:12" x14ac:dyDescent="0.2">
      <c r="B70" s="50" t="s">
        <v>166</v>
      </c>
      <c r="C70" s="51">
        <v>3.6017569546120058E-2</v>
      </c>
      <c r="D70" s="52">
        <v>0.18636113921072175</v>
      </c>
      <c r="E70" s="53">
        <v>3415</v>
      </c>
      <c r="F70" s="54">
        <v>0</v>
      </c>
      <c r="G70" s="8"/>
      <c r="H70" s="50" t="s">
        <v>166</v>
      </c>
      <c r="I70" s="67">
        <v>-5.6260156953393415E-3</v>
      </c>
      <c r="J70" s="60"/>
      <c r="K70" s="9">
        <f t="shared" si="4"/>
        <v>-2.9101454878061161E-2</v>
      </c>
      <c r="L70" s="9">
        <f t="shared" si="1"/>
        <v>1.0873265340223337E-3</v>
      </c>
    </row>
    <row r="71" spans="2:12" x14ac:dyDescent="0.2">
      <c r="B71" s="50" t="s">
        <v>167</v>
      </c>
      <c r="C71" s="51">
        <v>1.7569546120058566E-2</v>
      </c>
      <c r="D71" s="52">
        <v>0.1313998214361885</v>
      </c>
      <c r="E71" s="53">
        <v>3415</v>
      </c>
      <c r="F71" s="54">
        <v>0</v>
      </c>
      <c r="G71" s="8"/>
      <c r="H71" s="50" t="s">
        <v>167</v>
      </c>
      <c r="I71" s="67">
        <v>1.3245761445746679E-2</v>
      </c>
      <c r="J71" s="60"/>
      <c r="K71" s="9">
        <f t="shared" si="4"/>
        <v>9.9033920190293723E-2</v>
      </c>
      <c r="L71" s="9">
        <f t="shared" si="1"/>
        <v>-1.7710984236714228E-3</v>
      </c>
    </row>
    <row r="72" spans="2:12" x14ac:dyDescent="0.2">
      <c r="B72" s="50" t="s">
        <v>168</v>
      </c>
      <c r="C72" s="51">
        <v>0.17364568081991216</v>
      </c>
      <c r="D72" s="52">
        <v>0.37885998609872662</v>
      </c>
      <c r="E72" s="53">
        <v>3415</v>
      </c>
      <c r="F72" s="54">
        <v>0</v>
      </c>
      <c r="G72" s="8"/>
      <c r="H72" s="50" t="s">
        <v>168</v>
      </c>
      <c r="I72" s="67">
        <v>5.2569288787826809E-2</v>
      </c>
      <c r="J72" s="60"/>
      <c r="K72" s="9">
        <f t="shared" si="4"/>
        <v>0.11466203990918654</v>
      </c>
      <c r="L72" s="9">
        <f t="shared" ref="L72:L118" si="5">((0-C72)/D72)*I72</f>
        <v>-2.4094468343780165E-2</v>
      </c>
    </row>
    <row r="73" spans="2:12" x14ac:dyDescent="0.2">
      <c r="B73" s="50" t="s">
        <v>90</v>
      </c>
      <c r="C73" s="51">
        <v>0.60146412884333822</v>
      </c>
      <c r="D73" s="52">
        <v>0.48966850309968463</v>
      </c>
      <c r="E73" s="53">
        <v>3415</v>
      </c>
      <c r="F73" s="54">
        <v>0</v>
      </c>
      <c r="G73" s="8"/>
      <c r="H73" s="50" t="s">
        <v>90</v>
      </c>
      <c r="I73" s="67">
        <v>5.6827593626876519E-2</v>
      </c>
      <c r="J73" s="60"/>
      <c r="K73" s="9">
        <f t="shared" si="4"/>
        <v>4.6251360641861514E-2</v>
      </c>
      <c r="L73" s="9">
        <f t="shared" si="5"/>
        <v>-6.9801833033345737E-2</v>
      </c>
    </row>
    <row r="74" spans="2:12" x14ac:dyDescent="0.2">
      <c r="B74" s="50" t="s">
        <v>91</v>
      </c>
      <c r="C74" s="51">
        <v>6.6764275256222541E-2</v>
      </c>
      <c r="D74" s="52">
        <v>0.24964986919385537</v>
      </c>
      <c r="E74" s="53">
        <v>3415</v>
      </c>
      <c r="F74" s="54">
        <v>0</v>
      </c>
      <c r="G74" s="8"/>
      <c r="H74" s="50" t="s">
        <v>91</v>
      </c>
      <c r="I74" s="67">
        <v>5.1184119235164922E-3</v>
      </c>
      <c r="J74" s="60"/>
      <c r="K74" s="9">
        <f t="shared" si="4"/>
        <v>1.913353640602538E-2</v>
      </c>
      <c r="L74" s="9">
        <f t="shared" si="5"/>
        <v>-1.3688253217991172E-3</v>
      </c>
    </row>
    <row r="75" spans="2:12" x14ac:dyDescent="0.2">
      <c r="B75" s="50" t="s">
        <v>92</v>
      </c>
      <c r="C75" s="51">
        <v>0.22459736456808199</v>
      </c>
      <c r="D75" s="52">
        <v>0.41737800605024461</v>
      </c>
      <c r="E75" s="53">
        <v>3415</v>
      </c>
      <c r="F75" s="54">
        <v>0</v>
      </c>
      <c r="G75" s="8"/>
      <c r="H75" s="50" t="s">
        <v>92</v>
      </c>
      <c r="I75" s="67">
        <v>-4.9197050131710425E-4</v>
      </c>
      <c r="J75" s="60"/>
      <c r="K75" s="9">
        <f t="shared" si="4"/>
        <v>-9.1398017563513382E-4</v>
      </c>
      <c r="L75" s="9">
        <f t="shared" si="5"/>
        <v>2.647367049517174E-4</v>
      </c>
    </row>
    <row r="76" spans="2:12" x14ac:dyDescent="0.2">
      <c r="B76" s="50" t="s">
        <v>93</v>
      </c>
      <c r="C76" s="51">
        <v>7.320644216691069E-3</v>
      </c>
      <c r="D76" s="52">
        <v>8.5259492072462639E-2</v>
      </c>
      <c r="E76" s="53">
        <v>3415</v>
      </c>
      <c r="F76" s="54">
        <v>0</v>
      </c>
      <c r="G76" s="8"/>
      <c r="H76" s="50" t="s">
        <v>93</v>
      </c>
      <c r="I76" s="67">
        <v>3.1024186708101488E-3</v>
      </c>
      <c r="J76" s="60"/>
      <c r="K76" s="9">
        <f t="shared" si="4"/>
        <v>3.6121573007876516E-2</v>
      </c>
      <c r="L76" s="9">
        <f t="shared" si="5"/>
        <v>-2.6638328176900085E-4</v>
      </c>
    </row>
    <row r="77" spans="2:12" x14ac:dyDescent="0.2">
      <c r="B77" s="50" t="s">
        <v>94</v>
      </c>
      <c r="C77" s="51">
        <v>0.10688140556368961</v>
      </c>
      <c r="D77" s="52">
        <v>0.30900765587783091</v>
      </c>
      <c r="E77" s="53">
        <v>3415</v>
      </c>
      <c r="F77" s="54">
        <v>0</v>
      </c>
      <c r="G77" s="8"/>
      <c r="H77" s="50" t="s">
        <v>94</v>
      </c>
      <c r="I77" s="67">
        <v>5.2646481137622096E-2</v>
      </c>
      <c r="J77" s="60"/>
      <c r="K77" s="9">
        <f t="shared" si="4"/>
        <v>0.15216306243959338</v>
      </c>
      <c r="L77" s="9">
        <f t="shared" si="5"/>
        <v>-1.8209677964082488E-2</v>
      </c>
    </row>
    <row r="78" spans="2:12" x14ac:dyDescent="0.2">
      <c r="B78" s="50" t="s">
        <v>95</v>
      </c>
      <c r="C78" s="51">
        <v>8.7847730600292828E-3</v>
      </c>
      <c r="D78" s="52">
        <v>9.3328191770151642E-2</v>
      </c>
      <c r="E78" s="53">
        <v>3415</v>
      </c>
      <c r="F78" s="54">
        <v>0</v>
      </c>
      <c r="G78" s="8"/>
      <c r="H78" s="50" t="s">
        <v>95</v>
      </c>
      <c r="I78" s="67">
        <v>-1.6216740932064578E-3</v>
      </c>
      <c r="J78" s="60"/>
      <c r="K78" s="9">
        <f t="shared" si="4"/>
        <v>-1.7223392244425765E-2</v>
      </c>
      <c r="L78" s="9">
        <f t="shared" si="5"/>
        <v>1.5264453983242923E-4</v>
      </c>
    </row>
    <row r="79" spans="2:12" x14ac:dyDescent="0.2">
      <c r="B79" s="50" t="s">
        <v>169</v>
      </c>
      <c r="C79" s="51">
        <v>0.17218155197657395</v>
      </c>
      <c r="D79" s="52">
        <v>0.377593452407541</v>
      </c>
      <c r="E79" s="53">
        <v>3415</v>
      </c>
      <c r="F79" s="54">
        <v>0</v>
      </c>
      <c r="G79" s="8"/>
      <c r="H79" s="50" t="s">
        <v>169</v>
      </c>
      <c r="I79" s="67">
        <v>6.4485604550044637E-2</v>
      </c>
      <c r="J79" s="60"/>
      <c r="K79" s="9">
        <f t="shared" si="4"/>
        <v>0.14137526150970997</v>
      </c>
      <c r="L79" s="9">
        <f t="shared" si="5"/>
        <v>-2.9405254251046859E-2</v>
      </c>
    </row>
    <row r="80" spans="2:12" x14ac:dyDescent="0.2">
      <c r="B80" s="50" t="s">
        <v>170</v>
      </c>
      <c r="C80" s="51">
        <v>5.8272327964860905E-2</v>
      </c>
      <c r="D80" s="52">
        <v>0.23429199253612668</v>
      </c>
      <c r="E80" s="53">
        <v>3415</v>
      </c>
      <c r="F80" s="54">
        <v>0</v>
      </c>
      <c r="G80" s="8"/>
      <c r="H80" s="50" t="s">
        <v>170</v>
      </c>
      <c r="I80" s="67">
        <v>4.0848473884208432E-2</v>
      </c>
      <c r="J80" s="60"/>
      <c r="K80" s="9">
        <f t="shared" si="4"/>
        <v>0.16418887304154103</v>
      </c>
      <c r="L80" s="9">
        <f t="shared" si="5"/>
        <v>-1.0159697056985904E-2</v>
      </c>
    </row>
    <row r="81" spans="2:12" x14ac:dyDescent="0.2">
      <c r="B81" s="50" t="s">
        <v>171</v>
      </c>
      <c r="C81" s="51">
        <v>0.97101024890190335</v>
      </c>
      <c r="D81" s="52">
        <v>0.1678022368668107</v>
      </c>
      <c r="E81" s="53">
        <v>3415</v>
      </c>
      <c r="F81" s="54">
        <v>0</v>
      </c>
      <c r="G81" s="8"/>
      <c r="H81" s="50" t="s">
        <v>171</v>
      </c>
      <c r="I81" s="67">
        <v>3.181564868828831E-2</v>
      </c>
      <c r="J81" s="60"/>
      <c r="K81" s="9">
        <f t="shared" si="4"/>
        <v>5.4965163380392857E-3</v>
      </c>
      <c r="L81" s="9">
        <f t="shared" si="5"/>
        <v>-0.18410553714079053</v>
      </c>
    </row>
    <row r="82" spans="2:12" x14ac:dyDescent="0.2">
      <c r="B82" s="50" t="s">
        <v>172</v>
      </c>
      <c r="C82" s="51">
        <v>0.37891654465592972</v>
      </c>
      <c r="D82" s="52">
        <v>0.48518834517280074</v>
      </c>
      <c r="E82" s="53">
        <v>3415</v>
      </c>
      <c r="F82" s="54">
        <v>0</v>
      </c>
      <c r="G82" s="8"/>
      <c r="H82" s="50" t="s">
        <v>172</v>
      </c>
      <c r="I82" s="67">
        <v>6.3086008155808351E-2</v>
      </c>
      <c r="J82" s="60"/>
      <c r="K82" s="9">
        <f t="shared" si="4"/>
        <v>8.0755600003786204E-2</v>
      </c>
      <c r="L82" s="9">
        <f t="shared" si="5"/>
        <v>-4.9268150120178857E-2</v>
      </c>
    </row>
    <row r="83" spans="2:12" x14ac:dyDescent="0.2">
      <c r="B83" s="50" t="s">
        <v>96</v>
      </c>
      <c r="C83" s="51">
        <v>0.14670571010248901</v>
      </c>
      <c r="D83" s="52">
        <v>0.35386411560599856</v>
      </c>
      <c r="E83" s="53">
        <v>3415</v>
      </c>
      <c r="F83" s="54">
        <v>0</v>
      </c>
      <c r="G83" s="8"/>
      <c r="H83" s="50" t="s">
        <v>96</v>
      </c>
      <c r="I83" s="67">
        <v>-6.2221263603904134E-2</v>
      </c>
      <c r="J83" s="60"/>
      <c r="K83" s="9">
        <f t="shared" si="4"/>
        <v>-0.15003795694993385</v>
      </c>
      <c r="L83" s="9">
        <f t="shared" si="5"/>
        <v>2.5795818953986561E-2</v>
      </c>
    </row>
    <row r="84" spans="2:12" x14ac:dyDescent="0.2">
      <c r="B84" s="50" t="s">
        <v>97</v>
      </c>
      <c r="C84" s="51">
        <v>5.856515373352855E-4</v>
      </c>
      <c r="D84" s="52">
        <v>2.4196693849390712E-2</v>
      </c>
      <c r="E84" s="53">
        <v>3415</v>
      </c>
      <c r="F84" s="54">
        <v>0</v>
      </c>
      <c r="G84" s="8"/>
      <c r="H84" s="50" t="s">
        <v>97</v>
      </c>
      <c r="I84" s="67">
        <v>-3.2773031103245681E-3</v>
      </c>
      <c r="J84" s="60"/>
      <c r="K84" s="9">
        <f t="shared" ref="K84:K118" si="6">((1-C84)/D84)*I84</f>
        <v>-0.13536492932079516</v>
      </c>
      <c r="L84" s="9">
        <f t="shared" si="5"/>
        <v>7.9323134673773909E-5</v>
      </c>
    </row>
    <row r="85" spans="2:12" x14ac:dyDescent="0.2">
      <c r="B85" s="50" t="s">
        <v>98</v>
      </c>
      <c r="C85" s="51">
        <v>3.5139092240117132E-3</v>
      </c>
      <c r="D85" s="52">
        <v>5.9182660583984172E-2</v>
      </c>
      <c r="E85" s="53">
        <v>3415</v>
      </c>
      <c r="F85" s="54">
        <v>0</v>
      </c>
      <c r="G85" s="8"/>
      <c r="H85" s="50" t="s">
        <v>98</v>
      </c>
      <c r="I85" s="67">
        <v>-5.6630508126353785E-3</v>
      </c>
      <c r="J85" s="60"/>
      <c r="K85" s="9">
        <f t="shared" si="6"/>
        <v>-9.5351430815463267E-2</v>
      </c>
      <c r="L85" s="9">
        <f t="shared" si="5"/>
        <v>3.3623778130636479E-4</v>
      </c>
    </row>
    <row r="86" spans="2:12" x14ac:dyDescent="0.2">
      <c r="B86" s="50" t="s">
        <v>173</v>
      </c>
      <c r="C86" s="51">
        <v>1.4641288433382138E-3</v>
      </c>
      <c r="D86" s="52">
        <v>3.8241514122705107E-2</v>
      </c>
      <c r="E86" s="53">
        <v>3415</v>
      </c>
      <c r="F86" s="54">
        <v>0</v>
      </c>
      <c r="G86" s="8"/>
      <c r="H86" s="50" t="s">
        <v>173</v>
      </c>
      <c r="I86" s="67">
        <v>-6.2028240052283828E-3</v>
      </c>
      <c r="J86" s="60"/>
      <c r="K86" s="9">
        <f t="shared" si="6"/>
        <v>-0.16196383469070777</v>
      </c>
      <c r="L86" s="9">
        <f t="shared" si="5"/>
        <v>2.3748362857875044E-4</v>
      </c>
    </row>
    <row r="87" spans="2:12" x14ac:dyDescent="0.2">
      <c r="B87" s="50" t="s">
        <v>99</v>
      </c>
      <c r="C87" s="51">
        <v>1.2591508052708639E-2</v>
      </c>
      <c r="D87" s="52">
        <v>0.11151952176958033</v>
      </c>
      <c r="E87" s="53">
        <v>3415</v>
      </c>
      <c r="F87" s="54">
        <v>0</v>
      </c>
      <c r="G87" s="8"/>
      <c r="H87" s="50" t="s">
        <v>99</v>
      </c>
      <c r="I87" s="67">
        <v>4.4007923962583982E-3</v>
      </c>
      <c r="J87" s="60"/>
      <c r="K87" s="9">
        <f t="shared" si="6"/>
        <v>3.8965193845979351E-2</v>
      </c>
      <c r="L87" s="9">
        <f t="shared" si="5"/>
        <v>-4.9688711013556115E-4</v>
      </c>
    </row>
    <row r="88" spans="2:12" x14ac:dyDescent="0.2">
      <c r="B88" s="50" t="s">
        <v>100</v>
      </c>
      <c r="C88" s="51">
        <v>0.2281112737920937</v>
      </c>
      <c r="D88" s="52">
        <v>0.41967617922150929</v>
      </c>
      <c r="E88" s="53">
        <v>3415</v>
      </c>
      <c r="F88" s="54">
        <v>0</v>
      </c>
      <c r="G88" s="8"/>
      <c r="H88" s="50" t="s">
        <v>100</v>
      </c>
      <c r="I88" s="67">
        <v>7.1527611277386022E-2</v>
      </c>
      <c r="J88" s="60"/>
      <c r="K88" s="9">
        <f t="shared" si="6"/>
        <v>0.13155704205087765</v>
      </c>
      <c r="L88" s="9">
        <f t="shared" si="5"/>
        <v>-3.8878200211545408E-2</v>
      </c>
    </row>
    <row r="89" spans="2:12" x14ac:dyDescent="0.2">
      <c r="B89" s="50" t="s">
        <v>101</v>
      </c>
      <c r="C89" s="51">
        <v>0.58125915080527091</v>
      </c>
      <c r="D89" s="52">
        <v>0.49342501374186815</v>
      </c>
      <c r="E89" s="53">
        <v>3415</v>
      </c>
      <c r="F89" s="54">
        <v>0</v>
      </c>
      <c r="G89" s="8"/>
      <c r="H89" s="50" t="s">
        <v>101</v>
      </c>
      <c r="I89" s="67">
        <v>-1.5642247460165855E-2</v>
      </c>
      <c r="J89" s="60"/>
      <c r="K89" s="9">
        <f t="shared" si="6"/>
        <v>-1.3274657348868325E-2</v>
      </c>
      <c r="L89" s="9">
        <f t="shared" si="5"/>
        <v>1.8426709676575965E-2</v>
      </c>
    </row>
    <row r="90" spans="2:12" x14ac:dyDescent="0.2">
      <c r="B90" s="50" t="s">
        <v>102</v>
      </c>
      <c r="C90" s="51">
        <v>2.5768667642752562E-2</v>
      </c>
      <c r="D90" s="52">
        <v>0.15846765237880384</v>
      </c>
      <c r="E90" s="53">
        <v>3415</v>
      </c>
      <c r="F90" s="54">
        <v>0</v>
      </c>
      <c r="G90" s="8"/>
      <c r="H90" s="50" t="s">
        <v>102</v>
      </c>
      <c r="I90" s="67">
        <v>-7.660906838615906E-4</v>
      </c>
      <c r="J90" s="60"/>
      <c r="K90" s="9">
        <f t="shared" si="6"/>
        <v>-4.7097911557424056E-3</v>
      </c>
      <c r="L90" s="9">
        <f t="shared" si="5"/>
        <v>1.2457517935236898E-4</v>
      </c>
    </row>
    <row r="91" spans="2:12" x14ac:dyDescent="0.2">
      <c r="B91" s="50" t="s">
        <v>103</v>
      </c>
      <c r="C91" s="51">
        <v>2.0497803806734994E-3</v>
      </c>
      <c r="D91" s="52">
        <v>4.5234698569758307E-2</v>
      </c>
      <c r="E91" s="53">
        <v>3415</v>
      </c>
      <c r="F91" s="54">
        <v>0</v>
      </c>
      <c r="G91" s="8"/>
      <c r="H91" s="50" t="s">
        <v>103</v>
      </c>
      <c r="I91" s="67">
        <v>5.2263925293680033E-3</v>
      </c>
      <c r="J91" s="60"/>
      <c r="K91" s="9">
        <f t="shared" si="6"/>
        <v>0.1153026269083299</v>
      </c>
      <c r="L91" s="9">
        <f t="shared" si="5"/>
        <v>-2.3683051301593582E-4</v>
      </c>
    </row>
    <row r="92" spans="2:12" x14ac:dyDescent="0.2">
      <c r="B92" s="50" t="s">
        <v>175</v>
      </c>
      <c r="C92" s="51">
        <v>1.2884333821376281E-2</v>
      </c>
      <c r="D92" s="52">
        <v>0.11279207910282429</v>
      </c>
      <c r="E92" s="53">
        <v>3415</v>
      </c>
      <c r="F92" s="54">
        <v>0</v>
      </c>
      <c r="G92" s="8"/>
      <c r="H92" s="50" t="s">
        <v>175</v>
      </c>
      <c r="I92" s="67">
        <v>-2.9199638761285875E-2</v>
      </c>
      <c r="J92" s="60"/>
      <c r="K92" s="9">
        <f t="shared" si="6"/>
        <v>-0.25554472527938477</v>
      </c>
      <c r="L92" s="9">
        <f t="shared" si="5"/>
        <v>3.3354992323621864E-3</v>
      </c>
    </row>
    <row r="93" spans="2:12" x14ac:dyDescent="0.2">
      <c r="B93" s="50" t="s">
        <v>104</v>
      </c>
      <c r="C93" s="51">
        <v>1.0541727672035138E-2</v>
      </c>
      <c r="D93" s="52">
        <v>0.10214526368235491</v>
      </c>
      <c r="E93" s="53">
        <v>3415</v>
      </c>
      <c r="F93" s="54">
        <v>0</v>
      </c>
      <c r="G93" s="8"/>
      <c r="H93" s="50" t="s">
        <v>104</v>
      </c>
      <c r="I93" s="67">
        <v>-2.5037835385086835E-2</v>
      </c>
      <c r="J93" s="60"/>
      <c r="K93" s="9">
        <f t="shared" si="6"/>
        <v>-0.24253589887437507</v>
      </c>
      <c r="L93" s="9">
        <f t="shared" si="5"/>
        <v>2.5839870847817405E-3</v>
      </c>
    </row>
    <row r="94" spans="2:12" x14ac:dyDescent="0.2">
      <c r="B94" s="50" t="s">
        <v>105</v>
      </c>
      <c r="C94" s="51">
        <v>8.784773060029283E-4</v>
      </c>
      <c r="D94" s="52">
        <v>2.9630434922905048E-2</v>
      </c>
      <c r="E94" s="53">
        <v>3415</v>
      </c>
      <c r="F94" s="54">
        <v>0</v>
      </c>
      <c r="G94" s="8"/>
      <c r="H94" s="50" t="s">
        <v>105</v>
      </c>
      <c r="I94" s="67">
        <v>-7.1932029850887468E-3</v>
      </c>
      <c r="J94" s="60"/>
      <c r="K94" s="9">
        <f t="shared" si="6"/>
        <v>-0.24255074008222666</v>
      </c>
      <c r="L94" s="9">
        <f t="shared" si="5"/>
        <v>2.1326266712974208E-4</v>
      </c>
    </row>
    <row r="95" spans="2:12" x14ac:dyDescent="0.2">
      <c r="B95" s="50" t="s">
        <v>106</v>
      </c>
      <c r="C95" s="51">
        <v>2.0497803806734994E-3</v>
      </c>
      <c r="D95" s="52">
        <v>4.523469856975787E-2</v>
      </c>
      <c r="E95" s="53">
        <v>3415</v>
      </c>
      <c r="F95" s="54">
        <v>0</v>
      </c>
      <c r="G95" s="8"/>
      <c r="H95" s="50" t="s">
        <v>106</v>
      </c>
      <c r="I95" s="67">
        <v>-3.966883793868143E-4</v>
      </c>
      <c r="J95" s="60"/>
      <c r="K95" s="9">
        <f t="shared" si="6"/>
        <v>-8.7515838028414013E-3</v>
      </c>
      <c r="L95" s="9">
        <f t="shared" si="5"/>
        <v>1.7975670956540439E-5</v>
      </c>
    </row>
    <row r="96" spans="2:12" x14ac:dyDescent="0.2">
      <c r="B96" s="50" t="s">
        <v>107</v>
      </c>
      <c r="C96" s="51">
        <v>2.342606149341142E-3</v>
      </c>
      <c r="D96" s="52">
        <v>4.8350831582359123E-2</v>
      </c>
      <c r="E96" s="53">
        <v>3415</v>
      </c>
      <c r="F96" s="54">
        <v>0</v>
      </c>
      <c r="G96" s="8"/>
      <c r="H96" s="50" t="s">
        <v>107</v>
      </c>
      <c r="I96" s="67">
        <v>3.00796559729635E-3</v>
      </c>
      <c r="J96" s="60"/>
      <c r="K96" s="9">
        <f t="shared" si="6"/>
        <v>6.2065512016674533E-2</v>
      </c>
      <c r="L96" s="9">
        <f t="shared" si="5"/>
        <v>-1.457364532237735E-4</v>
      </c>
    </row>
    <row r="97" spans="2:12" x14ac:dyDescent="0.2">
      <c r="B97" s="50" t="s">
        <v>176</v>
      </c>
      <c r="C97" s="51">
        <v>0.91888726207906291</v>
      </c>
      <c r="D97" s="52">
        <v>0.27304815212522832</v>
      </c>
      <c r="E97" s="53">
        <v>3415</v>
      </c>
      <c r="F97" s="54">
        <v>0</v>
      </c>
      <c r="G97" s="8"/>
      <c r="H97" s="50" t="s">
        <v>176</v>
      </c>
      <c r="I97" s="67">
        <v>6.5091545439816675E-3</v>
      </c>
      <c r="J97" s="60"/>
      <c r="K97" s="9">
        <f t="shared" si="6"/>
        <v>1.9336345714242959E-3</v>
      </c>
      <c r="L97" s="9">
        <f t="shared" si="5"/>
        <v>-2.1905217635846342E-2</v>
      </c>
    </row>
    <row r="98" spans="2:12" x14ac:dyDescent="0.2">
      <c r="B98" s="50" t="s">
        <v>108</v>
      </c>
      <c r="C98" s="51">
        <v>1.4348462664714495E-2</v>
      </c>
      <c r="D98" s="52">
        <v>0.11894001349430683</v>
      </c>
      <c r="E98" s="53">
        <v>3415</v>
      </c>
      <c r="F98" s="54">
        <v>0</v>
      </c>
      <c r="G98" s="8"/>
      <c r="H98" s="50" t="s">
        <v>108</v>
      </c>
      <c r="I98" s="67">
        <v>3.5016670991194756E-3</v>
      </c>
      <c r="J98" s="60"/>
      <c r="K98" s="9">
        <f t="shared" si="6"/>
        <v>2.9018187051481261E-2</v>
      </c>
      <c r="L98" s="9">
        <f t="shared" si="5"/>
        <v>-4.2242755957295954E-4</v>
      </c>
    </row>
    <row r="99" spans="2:12" x14ac:dyDescent="0.2">
      <c r="B99" s="50" t="s">
        <v>109</v>
      </c>
      <c r="C99" s="51">
        <v>8.784773060029283E-4</v>
      </c>
      <c r="D99" s="52">
        <v>2.9630434922905239E-2</v>
      </c>
      <c r="E99" s="53">
        <v>3415</v>
      </c>
      <c r="F99" s="54">
        <v>0</v>
      </c>
      <c r="G99" s="8"/>
      <c r="H99" s="50" t="s">
        <v>109</v>
      </c>
      <c r="I99" s="67">
        <v>1.4526169316886018E-3</v>
      </c>
      <c r="J99" s="60"/>
      <c r="K99" s="9">
        <f t="shared" si="6"/>
        <v>4.8981422124110191E-2</v>
      </c>
      <c r="L99" s="9">
        <f t="shared" si="5"/>
        <v>-4.3066901046990198E-5</v>
      </c>
    </row>
    <row r="100" spans="2:12" x14ac:dyDescent="0.2">
      <c r="B100" s="50" t="s">
        <v>177</v>
      </c>
      <c r="C100" s="51">
        <v>4.0995607613469988E-3</v>
      </c>
      <c r="D100" s="52">
        <v>6.3905791981494389E-2</v>
      </c>
      <c r="E100" s="53">
        <v>3415</v>
      </c>
      <c r="F100" s="54">
        <v>0</v>
      </c>
      <c r="G100" s="8"/>
      <c r="H100" s="50" t="s">
        <v>177</v>
      </c>
      <c r="I100" s="67">
        <v>8.007661076255633E-3</v>
      </c>
      <c r="J100" s="60"/>
      <c r="K100" s="9">
        <f t="shared" si="6"/>
        <v>0.12479046007952728</v>
      </c>
      <c r="L100" s="9">
        <f t="shared" si="5"/>
        <v>-5.1369198503774824E-4</v>
      </c>
    </row>
    <row r="101" spans="2:12" x14ac:dyDescent="0.2">
      <c r="B101" s="50" t="s">
        <v>110</v>
      </c>
      <c r="C101" s="51">
        <v>2.6061493411420205E-2</v>
      </c>
      <c r="D101" s="52">
        <v>0.15934154115871618</v>
      </c>
      <c r="E101" s="53">
        <v>3415</v>
      </c>
      <c r="F101" s="54">
        <v>0</v>
      </c>
      <c r="G101" s="8"/>
      <c r="H101" s="50" t="s">
        <v>110</v>
      </c>
      <c r="I101" s="67">
        <v>2.0089372166554761E-2</v>
      </c>
      <c r="J101" s="60"/>
      <c r="K101" s="9">
        <f t="shared" si="6"/>
        <v>0.12279166489740113</v>
      </c>
      <c r="L101" s="9">
        <f t="shared" si="5"/>
        <v>-3.2857661382647927E-3</v>
      </c>
    </row>
    <row r="102" spans="2:12" x14ac:dyDescent="0.2">
      <c r="B102" s="50" t="s">
        <v>111</v>
      </c>
      <c r="C102" s="51">
        <v>4.9780380673499266E-3</v>
      </c>
      <c r="D102" s="52">
        <v>7.0389687245713581E-2</v>
      </c>
      <c r="E102" s="53">
        <v>3415</v>
      </c>
      <c r="F102" s="54">
        <v>0</v>
      </c>
      <c r="G102" s="8"/>
      <c r="H102" s="50" t="s">
        <v>111</v>
      </c>
      <c r="I102" s="67">
        <v>-3.5436430021278022E-3</v>
      </c>
      <c r="J102" s="60"/>
      <c r="K102" s="9">
        <f t="shared" si="6"/>
        <v>-5.0092602344682664E-2</v>
      </c>
      <c r="L102" s="9">
        <f t="shared" si="5"/>
        <v>2.5061042962319169E-4</v>
      </c>
    </row>
    <row r="103" spans="2:12" x14ac:dyDescent="0.2">
      <c r="B103" s="50" t="s">
        <v>112</v>
      </c>
      <c r="C103" s="51">
        <v>3.2210834553440702E-3</v>
      </c>
      <c r="D103" s="52">
        <v>5.6671408401123433E-2</v>
      </c>
      <c r="E103" s="53">
        <v>3415</v>
      </c>
      <c r="F103" s="54">
        <v>0</v>
      </c>
      <c r="G103" s="8"/>
      <c r="H103" s="50" t="s">
        <v>112</v>
      </c>
      <c r="I103" s="67">
        <v>-6.6236182312810858E-3</v>
      </c>
      <c r="J103" s="60"/>
      <c r="K103" s="9">
        <f t="shared" si="6"/>
        <v>-0.11650112800180398</v>
      </c>
      <c r="L103" s="9">
        <f t="shared" si="5"/>
        <v>3.7647250529372617E-4</v>
      </c>
    </row>
    <row r="104" spans="2:12" x14ac:dyDescent="0.2">
      <c r="B104" s="50" t="s">
        <v>113</v>
      </c>
      <c r="C104" s="51">
        <v>2.0497803806734994E-3</v>
      </c>
      <c r="D104" s="52">
        <v>4.5234698569756503E-2</v>
      </c>
      <c r="E104" s="53">
        <v>3415</v>
      </c>
      <c r="F104" s="54">
        <v>0</v>
      </c>
      <c r="G104" s="8"/>
      <c r="H104" s="50" t="s">
        <v>113</v>
      </c>
      <c r="I104" s="67">
        <v>-1.2069453470445784E-2</v>
      </c>
      <c r="J104" s="60"/>
      <c r="K104" s="9">
        <f t="shared" si="6"/>
        <v>-0.26627155971742444</v>
      </c>
      <c r="L104" s="9">
        <f t="shared" si="5"/>
        <v>5.4691928345715118E-4</v>
      </c>
    </row>
    <row r="105" spans="2:12" x14ac:dyDescent="0.2">
      <c r="B105" s="50" t="s">
        <v>114</v>
      </c>
      <c r="C105" s="51">
        <v>4.8023426061493409E-2</v>
      </c>
      <c r="D105" s="52">
        <v>0.21384706614646737</v>
      </c>
      <c r="E105" s="53">
        <v>3415</v>
      </c>
      <c r="F105" s="54">
        <v>0</v>
      </c>
      <c r="G105" s="8"/>
      <c r="H105" s="50" t="s">
        <v>114</v>
      </c>
      <c r="I105" s="67">
        <v>-3.1777566193125981E-2</v>
      </c>
      <c r="J105" s="60"/>
      <c r="K105" s="9">
        <f t="shared" si="6"/>
        <v>-0.14146323883590917</v>
      </c>
      <c r="L105" s="9">
        <f t="shared" si="5"/>
        <v>7.1362568960593982E-3</v>
      </c>
    </row>
    <row r="106" spans="2:12" x14ac:dyDescent="0.2">
      <c r="B106" s="50" t="s">
        <v>115</v>
      </c>
      <c r="C106" s="51">
        <v>7.0278184480234264E-3</v>
      </c>
      <c r="D106" s="52">
        <v>8.3549220690835341E-2</v>
      </c>
      <c r="E106" s="53">
        <v>3415</v>
      </c>
      <c r="F106" s="54">
        <v>0</v>
      </c>
      <c r="G106" s="8"/>
      <c r="H106" s="50" t="s">
        <v>115</v>
      </c>
      <c r="I106" s="67">
        <v>-1.2391894041329381E-2</v>
      </c>
      <c r="J106" s="60"/>
      <c r="K106" s="9">
        <f t="shared" si="6"/>
        <v>-0.1472761320576807</v>
      </c>
      <c r="L106" s="9">
        <f t="shared" si="5"/>
        <v>1.0423554023545672E-3</v>
      </c>
    </row>
    <row r="107" spans="2:12" x14ac:dyDescent="0.2">
      <c r="B107" s="50" t="s">
        <v>116</v>
      </c>
      <c r="C107" s="51">
        <v>1.7569546120058566E-3</v>
      </c>
      <c r="D107" s="52">
        <v>4.188533694019797E-2</v>
      </c>
      <c r="E107" s="53">
        <v>3415</v>
      </c>
      <c r="F107" s="54">
        <v>0</v>
      </c>
      <c r="G107" s="8"/>
      <c r="H107" s="50" t="s">
        <v>116</v>
      </c>
      <c r="I107" s="67">
        <v>-9.3982197654367342E-3</v>
      </c>
      <c r="J107" s="60"/>
      <c r="K107" s="9">
        <f t="shared" si="6"/>
        <v>-0.22398548526110681</v>
      </c>
      <c r="L107" s="9">
        <f t="shared" si="5"/>
        <v>3.9422496672532732E-4</v>
      </c>
    </row>
    <row r="108" spans="2:12" x14ac:dyDescent="0.2">
      <c r="B108" s="50" t="s">
        <v>117</v>
      </c>
      <c r="C108" s="51">
        <v>1.9912152269399706E-2</v>
      </c>
      <c r="D108" s="52">
        <v>0.13971891361940456</v>
      </c>
      <c r="E108" s="53">
        <v>3415</v>
      </c>
      <c r="F108" s="54">
        <v>0</v>
      </c>
      <c r="G108" s="8"/>
      <c r="H108" s="50" t="s">
        <v>117</v>
      </c>
      <c r="I108" s="67">
        <v>-3.2702746772640214E-2</v>
      </c>
      <c r="J108" s="60"/>
      <c r="K108" s="9">
        <f t="shared" si="6"/>
        <v>-0.22940032862397214</v>
      </c>
      <c r="L108" s="9">
        <f t="shared" si="5"/>
        <v>4.6606580061040051E-3</v>
      </c>
    </row>
    <row r="109" spans="2:12" x14ac:dyDescent="0.2">
      <c r="B109" s="50" t="s">
        <v>118</v>
      </c>
      <c r="C109" s="51">
        <v>4.685212298682284E-3</v>
      </c>
      <c r="D109" s="52">
        <v>6.8298074697517475E-2</v>
      </c>
      <c r="E109" s="53">
        <v>3415</v>
      </c>
      <c r="F109" s="54">
        <v>0</v>
      </c>
      <c r="G109" s="8"/>
      <c r="H109" s="50" t="s">
        <v>118</v>
      </c>
      <c r="I109" s="67">
        <v>-3.0453389740132159E-3</v>
      </c>
      <c r="J109" s="60"/>
      <c r="K109" s="9">
        <f t="shared" si="6"/>
        <v>-4.4380034544497744E-2</v>
      </c>
      <c r="L109" s="9">
        <f t="shared" si="5"/>
        <v>2.0890866511090437E-4</v>
      </c>
    </row>
    <row r="110" spans="2:12" x14ac:dyDescent="0.2">
      <c r="B110" s="50" t="s">
        <v>119</v>
      </c>
      <c r="C110" s="51">
        <v>1.6691068814055635E-2</v>
      </c>
      <c r="D110" s="52">
        <v>0.12812995137685548</v>
      </c>
      <c r="E110" s="53">
        <v>3415</v>
      </c>
      <c r="F110" s="54">
        <v>0</v>
      </c>
      <c r="G110" s="8"/>
      <c r="H110" s="50" t="s">
        <v>119</v>
      </c>
      <c r="I110" s="67">
        <v>-7.3446937403491824E-3</v>
      </c>
      <c r="J110" s="60"/>
      <c r="K110" s="9">
        <f t="shared" si="6"/>
        <v>-5.6365454556906988E-2</v>
      </c>
      <c r="L110" s="9">
        <f t="shared" si="5"/>
        <v>9.5676918098382916E-4</v>
      </c>
    </row>
    <row r="111" spans="2:12" x14ac:dyDescent="0.2">
      <c r="B111" s="50" t="s">
        <v>120</v>
      </c>
      <c r="C111" s="51">
        <v>0.55607613469985362</v>
      </c>
      <c r="D111" s="52">
        <v>0.49691827691515222</v>
      </c>
      <c r="E111" s="53">
        <v>3415</v>
      </c>
      <c r="F111" s="54">
        <v>0</v>
      </c>
      <c r="G111" s="8"/>
      <c r="H111" s="50" t="s">
        <v>120</v>
      </c>
      <c r="I111" s="67">
        <v>5.837817604142876E-2</v>
      </c>
      <c r="J111" s="60"/>
      <c r="K111" s="9">
        <f t="shared" si="6"/>
        <v>5.2152369436611536E-2</v>
      </c>
      <c r="L111" s="9">
        <f t="shared" si="5"/>
        <v>-6.5328066992167103E-2</v>
      </c>
    </row>
    <row r="112" spans="2:12" x14ac:dyDescent="0.2">
      <c r="B112" s="50" t="s">
        <v>121</v>
      </c>
      <c r="C112" s="51">
        <v>4.3923865300146414E-3</v>
      </c>
      <c r="D112" s="52">
        <v>6.6139053517054763E-2</v>
      </c>
      <c r="E112" s="53">
        <v>3415</v>
      </c>
      <c r="F112" s="54">
        <v>0</v>
      </c>
      <c r="G112" s="8"/>
      <c r="H112" s="50" t="s">
        <v>121</v>
      </c>
      <c r="I112" s="67">
        <v>4.8920931813957883E-3</v>
      </c>
      <c r="J112" s="60"/>
      <c r="K112" s="9">
        <f t="shared" si="6"/>
        <v>7.3641894738428693E-2</v>
      </c>
      <c r="L112" s="9">
        <f t="shared" si="5"/>
        <v>-3.2489071208130304E-4</v>
      </c>
    </row>
    <row r="113" spans="2:13" x14ac:dyDescent="0.2">
      <c r="B113" s="50" t="s">
        <v>122</v>
      </c>
      <c r="C113" s="51">
        <v>9.0775988286969256E-2</v>
      </c>
      <c r="D113" s="52">
        <v>0.2873323579044843</v>
      </c>
      <c r="E113" s="53">
        <v>3415</v>
      </c>
      <c r="F113" s="54">
        <v>0</v>
      </c>
      <c r="G113" s="8"/>
      <c r="H113" s="50" t="s">
        <v>122</v>
      </c>
      <c r="I113" s="67">
        <v>-2.0579165573127525E-2</v>
      </c>
      <c r="J113" s="60"/>
      <c r="K113" s="9">
        <f t="shared" si="6"/>
        <v>-6.511995939672649E-2</v>
      </c>
      <c r="L113" s="9">
        <f t="shared" si="5"/>
        <v>6.5015096338116619E-3</v>
      </c>
    </row>
    <row r="114" spans="2:13" x14ac:dyDescent="0.2">
      <c r="B114" s="50" t="s">
        <v>123</v>
      </c>
      <c r="C114" s="51">
        <v>0.11127379209370425</v>
      </c>
      <c r="D114" s="52">
        <v>0.31451693416400572</v>
      </c>
      <c r="E114" s="53">
        <v>3415</v>
      </c>
      <c r="F114" s="54">
        <v>0</v>
      </c>
      <c r="G114" s="8"/>
      <c r="H114" s="50" t="s">
        <v>123</v>
      </c>
      <c r="I114" s="67">
        <v>1.0490433786151002E-2</v>
      </c>
      <c r="J114" s="60"/>
      <c r="K114" s="9">
        <f t="shared" si="6"/>
        <v>2.9642675561616965E-2</v>
      </c>
      <c r="L114" s="9">
        <f t="shared" si="5"/>
        <v>-3.7114387853095379E-3</v>
      </c>
    </row>
    <row r="115" spans="2:13" x14ac:dyDescent="0.2">
      <c r="B115" s="50" t="s">
        <v>124</v>
      </c>
      <c r="C115" s="51">
        <v>6.178623718887262E-2</v>
      </c>
      <c r="D115" s="52">
        <v>0.24080215485660916</v>
      </c>
      <c r="E115" s="53">
        <v>3415</v>
      </c>
      <c r="F115" s="54">
        <v>0</v>
      </c>
      <c r="G115" s="8"/>
      <c r="H115" s="50" t="s">
        <v>124</v>
      </c>
      <c r="I115" s="67">
        <v>-2.9275133427309273E-2</v>
      </c>
      <c r="J115" s="60"/>
      <c r="K115" s="9">
        <f t="shared" si="6"/>
        <v>-0.114061824347</v>
      </c>
      <c r="L115" s="9">
        <f t="shared" si="5"/>
        <v>7.5115620902674778E-3</v>
      </c>
    </row>
    <row r="116" spans="2:13" x14ac:dyDescent="0.2">
      <c r="B116" s="50" t="s">
        <v>125</v>
      </c>
      <c r="C116" s="51">
        <v>7.1156661786237183E-2</v>
      </c>
      <c r="D116" s="52">
        <v>0.25712399885413739</v>
      </c>
      <c r="E116" s="53">
        <v>3415</v>
      </c>
      <c r="F116" s="54">
        <v>0</v>
      </c>
      <c r="G116" s="8"/>
      <c r="H116" s="50" t="s">
        <v>125</v>
      </c>
      <c r="I116" s="67">
        <v>-1.8164281374920661E-2</v>
      </c>
      <c r="J116" s="60"/>
      <c r="K116" s="9">
        <f t="shared" si="6"/>
        <v>-6.5617257913394886E-2</v>
      </c>
      <c r="L116" s="9">
        <f t="shared" si="5"/>
        <v>5.0267949788634792E-3</v>
      </c>
    </row>
    <row r="117" spans="2:13" x14ac:dyDescent="0.2">
      <c r="B117" s="50" t="s">
        <v>126</v>
      </c>
      <c r="C117" s="51">
        <v>1.171303074670571E-3</v>
      </c>
      <c r="D117" s="52">
        <v>3.4209264974651488E-2</v>
      </c>
      <c r="E117" s="53">
        <v>3415</v>
      </c>
      <c r="F117" s="54">
        <v>0</v>
      </c>
      <c r="G117" s="8"/>
      <c r="H117" s="50" t="s">
        <v>126</v>
      </c>
      <c r="I117" s="67">
        <v>-3.9464730460233776E-3</v>
      </c>
      <c r="J117" s="60"/>
      <c r="K117" s="9">
        <f t="shared" si="6"/>
        <v>-0.11522757162222905</v>
      </c>
      <c r="L117" s="9">
        <f t="shared" si="5"/>
        <v>1.3512468088212144E-4</v>
      </c>
    </row>
    <row r="118" spans="2:13" x14ac:dyDescent="0.2">
      <c r="B118" s="50" t="s">
        <v>51</v>
      </c>
      <c r="C118" s="51">
        <v>0.37891654465592972</v>
      </c>
      <c r="D118" s="52">
        <v>0.48518834517279952</v>
      </c>
      <c r="E118" s="53">
        <v>3415</v>
      </c>
      <c r="F118" s="54">
        <v>0</v>
      </c>
      <c r="G118" s="8"/>
      <c r="H118" s="50" t="s">
        <v>51</v>
      </c>
      <c r="I118" s="67">
        <v>-2.1087846885777292E-2</v>
      </c>
      <c r="J118" s="60"/>
      <c r="K118" s="9">
        <f t="shared" si="6"/>
        <v>-2.6994285703463575E-2</v>
      </c>
      <c r="L118" s="9">
        <f t="shared" si="5"/>
        <v>1.646893243766236E-2</v>
      </c>
    </row>
    <row r="119" spans="2:13" ht="15.75" thickBot="1" x14ac:dyDescent="0.25">
      <c r="B119" s="55" t="s">
        <v>52</v>
      </c>
      <c r="C119" s="56">
        <v>1.9464128843338213</v>
      </c>
      <c r="D119" s="57">
        <v>1.2238110160467623</v>
      </c>
      <c r="E119" s="58">
        <v>3415</v>
      </c>
      <c r="F119" s="59">
        <v>0</v>
      </c>
      <c r="G119" s="8"/>
      <c r="H119" s="55" t="s">
        <v>52</v>
      </c>
      <c r="I119" s="68">
        <v>-2.612815077066117E-2</v>
      </c>
      <c r="J119" s="60"/>
      <c r="K119" s="9"/>
      <c r="L119" s="9"/>
      <c r="M119" s="2" t="str">
        <f>"((memsleep-"&amp;C119&amp;")/"&amp;D119&amp;")*("&amp;I119&amp;")"</f>
        <v>((memsleep-1.94641288433382)/1.22381101604676)*(-0.0261281507706612)</v>
      </c>
    </row>
    <row r="120" spans="2:13" ht="24" customHeight="1" thickTop="1" x14ac:dyDescent="0.2">
      <c r="B120" s="60" t="s">
        <v>46</v>
      </c>
      <c r="C120" s="60"/>
      <c r="D120" s="60"/>
      <c r="E120" s="60"/>
      <c r="F120" s="60"/>
      <c r="G120" s="8"/>
      <c r="H120" s="60" t="s">
        <v>7</v>
      </c>
      <c r="I120" s="60"/>
      <c r="J120" s="60"/>
      <c r="K120" s="9"/>
      <c r="L120" s="9"/>
    </row>
  </sheetData>
  <mergeCells count="7">
    <mergeCell ref="K5:L5"/>
    <mergeCell ref="B5:F5"/>
    <mergeCell ref="B6"/>
    <mergeCell ref="B120:F120"/>
    <mergeCell ref="H4:I4"/>
    <mergeCell ref="H5:H6"/>
    <mergeCell ref="H120:I120"/>
  </mergeCells>
  <pageMargins left="0.25" right="0.2" top="0.25" bottom="0.25" header="0.55000000000000004" footer="0.05"/>
  <pageSetup scale="50" fitToHeight="0" orientation="landscape" r:id="rId1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8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2" t="s">
        <v>136</v>
      </c>
    </row>
    <row r="4" spans="1:12" ht="15.75" thickBot="1" x14ac:dyDescent="0.25">
      <c r="H4" s="69" t="s">
        <v>6</v>
      </c>
      <c r="I4" s="69"/>
      <c r="J4" s="94"/>
    </row>
    <row r="5" spans="1:12" ht="16.5" thickTop="1" thickBot="1" x14ac:dyDescent="0.25">
      <c r="B5" s="69" t="s">
        <v>0</v>
      </c>
      <c r="C5" s="69"/>
      <c r="D5" s="69"/>
      <c r="E5" s="69"/>
      <c r="F5" s="69"/>
      <c r="G5" s="5"/>
      <c r="H5" s="95" t="s">
        <v>45</v>
      </c>
      <c r="I5" s="96" t="s">
        <v>4</v>
      </c>
      <c r="J5" s="94"/>
      <c r="K5" s="10" t="s">
        <v>8</v>
      </c>
      <c r="L5" s="10"/>
    </row>
    <row r="6" spans="1:12" ht="27" thickTop="1" thickBot="1" x14ac:dyDescent="0.25">
      <c r="B6" s="70" t="s">
        <v>45</v>
      </c>
      <c r="C6" s="71" t="s">
        <v>1</v>
      </c>
      <c r="D6" s="72" t="s">
        <v>193</v>
      </c>
      <c r="E6" s="72" t="s">
        <v>194</v>
      </c>
      <c r="F6" s="73" t="s">
        <v>2</v>
      </c>
      <c r="G6" s="5"/>
      <c r="H6" s="97"/>
      <c r="I6" s="98" t="s">
        <v>5</v>
      </c>
      <c r="J6" s="94"/>
      <c r="K6" s="1" t="s">
        <v>9</v>
      </c>
      <c r="L6" s="1" t="s">
        <v>10</v>
      </c>
    </row>
    <row r="7" spans="1:12" ht="15.75" thickTop="1" x14ac:dyDescent="0.2">
      <c r="B7" s="74" t="s">
        <v>60</v>
      </c>
      <c r="C7" s="75">
        <v>4.9694189602446483E-3</v>
      </c>
      <c r="D7" s="76">
        <v>7.0332174310330536E-2</v>
      </c>
      <c r="E7" s="77">
        <v>2616</v>
      </c>
      <c r="F7" s="78">
        <v>0</v>
      </c>
      <c r="G7" s="5"/>
      <c r="H7" s="74" t="s">
        <v>60</v>
      </c>
      <c r="I7" s="99">
        <v>3.2138980621775892E-2</v>
      </c>
      <c r="J7" s="94"/>
      <c r="K7" s="9">
        <f>((1-C7)/D7)*I7</f>
        <v>0.45468903635777291</v>
      </c>
      <c r="L7" s="9">
        <f>((0-C7)/D7)*I7</f>
        <v>-2.2708249990975979E-3</v>
      </c>
    </row>
    <row r="8" spans="1:12" x14ac:dyDescent="0.2">
      <c r="B8" s="79" t="s">
        <v>61</v>
      </c>
      <c r="C8" s="80">
        <v>3.1727828746177369E-2</v>
      </c>
      <c r="D8" s="81">
        <v>0.17530807650527608</v>
      </c>
      <c r="E8" s="82">
        <v>2616</v>
      </c>
      <c r="F8" s="83">
        <v>0</v>
      </c>
      <c r="G8" s="5"/>
      <c r="H8" s="79" t="s">
        <v>61</v>
      </c>
      <c r="I8" s="100">
        <v>2.6546613237393501E-2</v>
      </c>
      <c r="J8" s="94"/>
      <c r="K8" s="9">
        <f t="shared" ref="K8:K71" si="0">((1-C8)/D8)*I8</f>
        <v>0.14662385984272022</v>
      </c>
      <c r="L8" s="9">
        <f t="shared" ref="L8:L71" si="1">((0-C8)/D8)*I8</f>
        <v>-4.8044928412735019E-3</v>
      </c>
    </row>
    <row r="9" spans="1:12" x14ac:dyDescent="0.2">
      <c r="B9" s="79" t="s">
        <v>62</v>
      </c>
      <c r="C9" s="80">
        <v>2.9816513761467892E-2</v>
      </c>
      <c r="D9" s="81">
        <v>0.17011334870011627</v>
      </c>
      <c r="E9" s="82">
        <v>2616</v>
      </c>
      <c r="F9" s="83">
        <v>0</v>
      </c>
      <c r="G9" s="5"/>
      <c r="H9" s="79" t="s">
        <v>62</v>
      </c>
      <c r="I9" s="100">
        <v>1.0373856916337758E-2</v>
      </c>
      <c r="J9" s="94"/>
      <c r="K9" s="9">
        <f t="shared" si="0"/>
        <v>5.9163756082272666E-2</v>
      </c>
      <c r="L9" s="9">
        <f t="shared" si="1"/>
        <v>-1.8182714635213823E-3</v>
      </c>
    </row>
    <row r="10" spans="1:12" x14ac:dyDescent="0.2">
      <c r="B10" s="79" t="s">
        <v>63</v>
      </c>
      <c r="C10" s="80">
        <v>0.10321100917431193</v>
      </c>
      <c r="D10" s="81">
        <v>0.3042924448259961</v>
      </c>
      <c r="E10" s="82">
        <v>2616</v>
      </c>
      <c r="F10" s="83">
        <v>0</v>
      </c>
      <c r="G10" s="5"/>
      <c r="H10" s="79" t="s">
        <v>63</v>
      </c>
      <c r="I10" s="100">
        <v>6.535184033703915E-3</v>
      </c>
      <c r="J10" s="94"/>
      <c r="K10" s="9">
        <f t="shared" si="0"/>
        <v>1.9260028285607956E-2</v>
      </c>
      <c r="L10" s="9">
        <f t="shared" si="1"/>
        <v>-2.2166272962975912E-3</v>
      </c>
    </row>
    <row r="11" spans="1:12" x14ac:dyDescent="0.2">
      <c r="B11" s="79" t="s">
        <v>47</v>
      </c>
      <c r="C11" s="80">
        <v>0.39067278287461776</v>
      </c>
      <c r="D11" s="81">
        <v>0.48799445813161385</v>
      </c>
      <c r="E11" s="82">
        <v>2616</v>
      </c>
      <c r="F11" s="83">
        <v>0</v>
      </c>
      <c r="G11" s="5"/>
      <c r="H11" s="79" t="s">
        <v>47</v>
      </c>
      <c r="I11" s="100">
        <v>-1.1894667735265507E-3</v>
      </c>
      <c r="J11" s="94"/>
      <c r="K11" s="9">
        <f t="shared" si="0"/>
        <v>-1.4852104709364674E-3</v>
      </c>
      <c r="L11" s="9">
        <f t="shared" si="1"/>
        <v>9.5224912252011911E-4</v>
      </c>
    </row>
    <row r="12" spans="1:12" x14ac:dyDescent="0.2">
      <c r="B12" s="79" t="s">
        <v>64</v>
      </c>
      <c r="C12" s="80">
        <v>3.5932721712538224E-2</v>
      </c>
      <c r="D12" s="81">
        <v>0.18615802017053631</v>
      </c>
      <c r="E12" s="82">
        <v>2616</v>
      </c>
      <c r="F12" s="83">
        <v>0</v>
      </c>
      <c r="G12" s="5"/>
      <c r="H12" s="79" t="s">
        <v>64</v>
      </c>
      <c r="I12" s="100">
        <v>6.6737547289394275E-3</v>
      </c>
      <c r="J12" s="94"/>
      <c r="K12" s="9">
        <f t="shared" si="0"/>
        <v>3.4561758615571203E-2</v>
      </c>
      <c r="L12" s="9">
        <f t="shared" si="1"/>
        <v>-1.2881860863852867E-3</v>
      </c>
    </row>
    <row r="13" spans="1:12" x14ac:dyDescent="0.2">
      <c r="B13" s="79" t="s">
        <v>65</v>
      </c>
      <c r="C13" s="80">
        <v>0.12996941896024464</v>
      </c>
      <c r="D13" s="81">
        <v>0.33633407635730467</v>
      </c>
      <c r="E13" s="82">
        <v>2616</v>
      </c>
      <c r="F13" s="83">
        <v>0</v>
      </c>
      <c r="G13" s="5"/>
      <c r="H13" s="79" t="s">
        <v>65</v>
      </c>
      <c r="I13" s="100">
        <v>-2.9128379566259601E-2</v>
      </c>
      <c r="J13" s="94"/>
      <c r="K13" s="9">
        <f t="shared" si="0"/>
        <v>-7.5349430165549666E-2</v>
      </c>
      <c r="L13" s="9">
        <f t="shared" si="1"/>
        <v>1.1256066017700741E-2</v>
      </c>
    </row>
    <row r="14" spans="1:12" x14ac:dyDescent="0.2">
      <c r="B14" s="79" t="s">
        <v>66</v>
      </c>
      <c r="C14" s="80">
        <v>4.7018348623853214E-2</v>
      </c>
      <c r="D14" s="81">
        <v>0.2117185829420915</v>
      </c>
      <c r="E14" s="82">
        <v>2616</v>
      </c>
      <c r="F14" s="83">
        <v>0</v>
      </c>
      <c r="G14" s="5"/>
      <c r="H14" s="79" t="s">
        <v>66</v>
      </c>
      <c r="I14" s="100">
        <v>1.086762391751896E-2</v>
      </c>
      <c r="J14" s="94"/>
      <c r="K14" s="9">
        <f t="shared" si="0"/>
        <v>4.8917039040851887E-2</v>
      </c>
      <c r="L14" s="9">
        <f t="shared" si="1"/>
        <v>-2.4134760537604422E-3</v>
      </c>
    </row>
    <row r="15" spans="1:12" x14ac:dyDescent="0.2">
      <c r="B15" s="79" t="s">
        <v>67</v>
      </c>
      <c r="C15" s="80">
        <v>0.14296636085626913</v>
      </c>
      <c r="D15" s="81">
        <v>0.3501054640557118</v>
      </c>
      <c r="E15" s="82">
        <v>2616</v>
      </c>
      <c r="F15" s="83">
        <v>0</v>
      </c>
      <c r="G15" s="5"/>
      <c r="H15" s="79" t="s">
        <v>67</v>
      </c>
      <c r="I15" s="100">
        <v>-9.9712830480333386E-3</v>
      </c>
      <c r="J15" s="94"/>
      <c r="K15" s="9">
        <f t="shared" si="0"/>
        <v>-2.4409002072096581E-2</v>
      </c>
      <c r="L15" s="9">
        <f t="shared" si="1"/>
        <v>4.071796063766335E-3</v>
      </c>
    </row>
    <row r="16" spans="1:12" x14ac:dyDescent="0.2">
      <c r="B16" s="79" t="s">
        <v>48</v>
      </c>
      <c r="C16" s="80">
        <v>4.2048929663608559E-3</v>
      </c>
      <c r="D16" s="81">
        <v>6.4721040394450591E-2</v>
      </c>
      <c r="E16" s="82">
        <v>2616</v>
      </c>
      <c r="F16" s="83">
        <v>0</v>
      </c>
      <c r="G16" s="5"/>
      <c r="H16" s="79" t="s">
        <v>48</v>
      </c>
      <c r="I16" s="100">
        <v>-5.7483313103146244E-4</v>
      </c>
      <c r="J16" s="94"/>
      <c r="K16" s="9">
        <f t="shared" si="0"/>
        <v>-8.8443575034223027E-3</v>
      </c>
      <c r="L16" s="9">
        <f t="shared" si="1"/>
        <v>3.734661517759897E-5</v>
      </c>
    </row>
    <row r="17" spans="2:12" x14ac:dyDescent="0.2">
      <c r="B17" s="79" t="s">
        <v>137</v>
      </c>
      <c r="C17" s="80">
        <v>3.8226299694189603E-4</v>
      </c>
      <c r="D17" s="81">
        <v>1.9551547175144512E-2</v>
      </c>
      <c r="E17" s="82">
        <v>2616</v>
      </c>
      <c r="F17" s="83">
        <v>0</v>
      </c>
      <c r="G17" s="5"/>
      <c r="H17" s="79" t="s">
        <v>137</v>
      </c>
      <c r="I17" s="100">
        <v>-5.8812122678111487E-4</v>
      </c>
      <c r="J17" s="94"/>
      <c r="K17" s="9">
        <f t="shared" si="0"/>
        <v>-3.0069047964949868E-2</v>
      </c>
      <c r="L17" s="9">
        <f t="shared" si="1"/>
        <v>1.149867991011467E-5</v>
      </c>
    </row>
    <row r="18" spans="2:12" ht="24" x14ac:dyDescent="0.2">
      <c r="B18" s="79" t="s">
        <v>49</v>
      </c>
      <c r="C18" s="80">
        <v>7.1865443425076447E-2</v>
      </c>
      <c r="D18" s="81">
        <v>0.25831435977321282</v>
      </c>
      <c r="E18" s="82">
        <v>2616</v>
      </c>
      <c r="F18" s="83">
        <v>0</v>
      </c>
      <c r="G18" s="5"/>
      <c r="H18" s="79" t="s">
        <v>49</v>
      </c>
      <c r="I18" s="100">
        <v>-1.3514066829999756E-2</v>
      </c>
      <c r="J18" s="94"/>
      <c r="K18" s="9">
        <f t="shared" si="0"/>
        <v>-4.8556620839033976E-2</v>
      </c>
      <c r="L18" s="9">
        <f t="shared" si="1"/>
        <v>3.7597383516220708E-3</v>
      </c>
    </row>
    <row r="19" spans="2:12" x14ac:dyDescent="0.2">
      <c r="B19" s="79" t="s">
        <v>50</v>
      </c>
      <c r="C19" s="80">
        <v>6.4984709480122322E-3</v>
      </c>
      <c r="D19" s="81">
        <v>8.0366098257258392E-2</v>
      </c>
      <c r="E19" s="82">
        <v>2616</v>
      </c>
      <c r="F19" s="83">
        <v>0</v>
      </c>
      <c r="G19" s="5"/>
      <c r="H19" s="79" t="s">
        <v>50</v>
      </c>
      <c r="I19" s="100">
        <v>3.9305811801125794E-2</v>
      </c>
      <c r="J19" s="94"/>
      <c r="K19" s="9">
        <f t="shared" si="0"/>
        <v>0.4859061839738032</v>
      </c>
      <c r="L19" s="9">
        <f t="shared" si="1"/>
        <v>-3.1783013187974812E-3</v>
      </c>
    </row>
    <row r="20" spans="2:12" x14ac:dyDescent="0.2">
      <c r="B20" s="79" t="s">
        <v>138</v>
      </c>
      <c r="C20" s="80">
        <v>3.8226299694189603E-4</v>
      </c>
      <c r="D20" s="81">
        <v>1.955154717514529E-2</v>
      </c>
      <c r="E20" s="82">
        <v>2616</v>
      </c>
      <c r="F20" s="83">
        <v>0</v>
      </c>
      <c r="G20" s="5"/>
      <c r="H20" s="79" t="s">
        <v>138</v>
      </c>
      <c r="I20" s="100">
        <v>2.0301343790058192E-3</v>
      </c>
      <c r="J20" s="94"/>
      <c r="K20" s="9">
        <f t="shared" ref="K20:K65" si="2">((1-C20)/D20)*I20</f>
        <v>0.10379528103707861</v>
      </c>
      <c r="L20" s="9">
        <f t="shared" ref="L20:L65" si="3">((0-C20)/D20)*I20</f>
        <v>-3.9692268083012846E-5</v>
      </c>
    </row>
    <row r="21" spans="2:12" x14ac:dyDescent="0.2">
      <c r="B21" s="79" t="s">
        <v>68</v>
      </c>
      <c r="C21" s="80">
        <v>7.2629969418960246E-3</v>
      </c>
      <c r="D21" s="81">
        <v>8.4929400571844574E-2</v>
      </c>
      <c r="E21" s="82">
        <v>2616</v>
      </c>
      <c r="F21" s="83">
        <v>0</v>
      </c>
      <c r="G21" s="5"/>
      <c r="H21" s="79" t="s">
        <v>68</v>
      </c>
      <c r="I21" s="100">
        <v>4.4928942486661454E-2</v>
      </c>
      <c r="J21" s="94"/>
      <c r="K21" s="9">
        <f t="shared" si="2"/>
        <v>0.52517294852502094</v>
      </c>
      <c r="L21" s="9">
        <f t="shared" si="3"/>
        <v>-3.8422356649886009E-3</v>
      </c>
    </row>
    <row r="22" spans="2:12" x14ac:dyDescent="0.2">
      <c r="B22" s="79" t="s">
        <v>69</v>
      </c>
      <c r="C22" s="80">
        <v>1.9877675840978593E-2</v>
      </c>
      <c r="D22" s="81">
        <v>0.13960660497102856</v>
      </c>
      <c r="E22" s="82">
        <v>2616</v>
      </c>
      <c r="F22" s="83">
        <v>0</v>
      </c>
      <c r="G22" s="5"/>
      <c r="H22" s="79" t="s">
        <v>69</v>
      </c>
      <c r="I22" s="100">
        <v>5.1687852598290951E-2</v>
      </c>
      <c r="J22" s="94"/>
      <c r="K22" s="9">
        <f t="shared" si="2"/>
        <v>0.36287980951860405</v>
      </c>
      <c r="L22" s="9">
        <f t="shared" si="3"/>
        <v>-7.359496916913965E-3</v>
      </c>
    </row>
    <row r="23" spans="2:12" x14ac:dyDescent="0.2">
      <c r="B23" s="79" t="s">
        <v>70</v>
      </c>
      <c r="C23" s="80">
        <v>3.0581039755351682E-3</v>
      </c>
      <c r="D23" s="81">
        <v>5.5226061296695765E-2</v>
      </c>
      <c r="E23" s="82">
        <v>2616</v>
      </c>
      <c r="F23" s="83">
        <v>0</v>
      </c>
      <c r="G23" s="5"/>
      <c r="H23" s="79" t="s">
        <v>70</v>
      </c>
      <c r="I23" s="100">
        <v>1.6804558410396745E-2</v>
      </c>
      <c r="J23" s="94"/>
      <c r="K23" s="9">
        <f t="shared" si="2"/>
        <v>0.30335620412091846</v>
      </c>
      <c r="L23" s="9">
        <f t="shared" si="3"/>
        <v>-9.3054050343840033E-4</v>
      </c>
    </row>
    <row r="24" spans="2:12" x14ac:dyDescent="0.2">
      <c r="B24" s="79" t="s">
        <v>71</v>
      </c>
      <c r="C24" s="80">
        <v>3.8226299694189603E-4</v>
      </c>
      <c r="D24" s="81">
        <v>1.9551547175144887E-2</v>
      </c>
      <c r="E24" s="82">
        <v>2616</v>
      </c>
      <c r="F24" s="83">
        <v>0</v>
      </c>
      <c r="G24" s="5"/>
      <c r="H24" s="79" t="s">
        <v>71</v>
      </c>
      <c r="I24" s="100">
        <v>-2.7117781903847039E-3</v>
      </c>
      <c r="J24" s="94"/>
      <c r="K24" s="9">
        <f t="shared" si="2"/>
        <v>-0.13864588585463278</v>
      </c>
      <c r="L24" s="9">
        <f t="shared" si="3"/>
        <v>5.3019459217832795E-5</v>
      </c>
    </row>
    <row r="25" spans="2:12" x14ac:dyDescent="0.2">
      <c r="B25" s="79" t="s">
        <v>72</v>
      </c>
      <c r="C25" s="80">
        <v>6.4984709480122322E-3</v>
      </c>
      <c r="D25" s="81">
        <v>8.0366098257260349E-2</v>
      </c>
      <c r="E25" s="82">
        <v>2616</v>
      </c>
      <c r="F25" s="83">
        <v>0</v>
      </c>
      <c r="G25" s="5"/>
      <c r="H25" s="79" t="s">
        <v>72</v>
      </c>
      <c r="I25" s="100">
        <v>8.7554102075870755E-4</v>
      </c>
      <c r="J25" s="94"/>
      <c r="K25" s="9">
        <f t="shared" si="2"/>
        <v>1.082361047424535E-2</v>
      </c>
      <c r="L25" s="9">
        <f t="shared" si="3"/>
        <v>-7.0796990404836842E-5</v>
      </c>
    </row>
    <row r="26" spans="2:12" x14ac:dyDescent="0.2">
      <c r="B26" s="79" t="s">
        <v>73</v>
      </c>
      <c r="C26" s="80">
        <v>0.22935779816513763</v>
      </c>
      <c r="D26" s="81">
        <v>0.42050016703726067</v>
      </c>
      <c r="E26" s="82">
        <v>2616</v>
      </c>
      <c r="F26" s="83">
        <v>0</v>
      </c>
      <c r="G26" s="5"/>
      <c r="H26" s="79" t="s">
        <v>73</v>
      </c>
      <c r="I26" s="100">
        <v>2.9851931169075877E-2</v>
      </c>
      <c r="J26" s="94"/>
      <c r="K26" s="9">
        <f t="shared" si="2"/>
        <v>5.4709034070659232E-2</v>
      </c>
      <c r="L26" s="9">
        <f t="shared" si="3"/>
        <v>-1.6282450616267628E-2</v>
      </c>
    </row>
    <row r="27" spans="2:12" x14ac:dyDescent="0.2">
      <c r="B27" s="79" t="s">
        <v>74</v>
      </c>
      <c r="C27" s="80">
        <v>0.36582568807339449</v>
      </c>
      <c r="D27" s="81">
        <v>0.48175301960463957</v>
      </c>
      <c r="E27" s="82">
        <v>2616</v>
      </c>
      <c r="F27" s="83">
        <v>0</v>
      </c>
      <c r="G27" s="5"/>
      <c r="H27" s="79" t="s">
        <v>74</v>
      </c>
      <c r="I27" s="100">
        <v>-4.1525127996636803E-2</v>
      </c>
      <c r="J27" s="94"/>
      <c r="K27" s="9">
        <f t="shared" si="2"/>
        <v>-5.4663216219263219E-2</v>
      </c>
      <c r="L27" s="9">
        <f t="shared" si="3"/>
        <v>3.1532669030641898E-2</v>
      </c>
    </row>
    <row r="28" spans="2:12" x14ac:dyDescent="0.2">
      <c r="B28" s="79" t="s">
        <v>75</v>
      </c>
      <c r="C28" s="80">
        <v>1.1085626911314985E-2</v>
      </c>
      <c r="D28" s="81">
        <v>0.10472310174015212</v>
      </c>
      <c r="E28" s="82">
        <v>2616</v>
      </c>
      <c r="F28" s="83">
        <v>0</v>
      </c>
      <c r="G28" s="5"/>
      <c r="H28" s="79" t="s">
        <v>75</v>
      </c>
      <c r="I28" s="100">
        <v>-3.0114358874884636E-3</v>
      </c>
      <c r="J28" s="94"/>
      <c r="K28" s="9">
        <f t="shared" si="2"/>
        <v>-2.8437395219268989E-2</v>
      </c>
      <c r="L28" s="9">
        <f t="shared" si="3"/>
        <v>3.18780232454117E-4</v>
      </c>
    </row>
    <row r="29" spans="2:12" x14ac:dyDescent="0.2">
      <c r="B29" s="79" t="s">
        <v>76</v>
      </c>
      <c r="C29" s="80">
        <v>0.1246177370030581</v>
      </c>
      <c r="D29" s="81">
        <v>0.33034810872710824</v>
      </c>
      <c r="E29" s="82">
        <v>2616</v>
      </c>
      <c r="F29" s="83">
        <v>0</v>
      </c>
      <c r="G29" s="5"/>
      <c r="H29" s="79" t="s">
        <v>76</v>
      </c>
      <c r="I29" s="100">
        <v>-3.5136952388290482E-2</v>
      </c>
      <c r="J29" s="94"/>
      <c r="K29" s="9">
        <f t="shared" si="2"/>
        <v>-9.3108645346857741E-2</v>
      </c>
      <c r="L29" s="9">
        <f t="shared" si="3"/>
        <v>1.3254767852871453E-2</v>
      </c>
    </row>
    <row r="30" spans="2:12" x14ac:dyDescent="0.2">
      <c r="B30" s="79" t="s">
        <v>139</v>
      </c>
      <c r="C30" s="80">
        <v>1.5290519877675841E-3</v>
      </c>
      <c r="D30" s="81">
        <v>3.908065784025553E-2</v>
      </c>
      <c r="E30" s="82">
        <v>2616</v>
      </c>
      <c r="F30" s="83">
        <v>0</v>
      </c>
      <c r="G30" s="5"/>
      <c r="H30" s="79" t="s">
        <v>139</v>
      </c>
      <c r="I30" s="100">
        <v>-1.5781092360494129E-3</v>
      </c>
      <c r="J30" s="94"/>
      <c r="K30" s="9">
        <f t="shared" si="2"/>
        <v>-4.0319081409168386E-2</v>
      </c>
      <c r="L30" s="9">
        <f t="shared" si="3"/>
        <v>6.1744381943596295E-5</v>
      </c>
    </row>
    <row r="31" spans="2:12" x14ac:dyDescent="0.2">
      <c r="B31" s="79" t="s">
        <v>78</v>
      </c>
      <c r="C31" s="80">
        <v>1.9113149847094801E-3</v>
      </c>
      <c r="D31" s="81">
        <v>4.36851389735919E-2</v>
      </c>
      <c r="E31" s="82">
        <v>2616</v>
      </c>
      <c r="F31" s="83">
        <v>0</v>
      </c>
      <c r="G31" s="5"/>
      <c r="H31" s="79" t="s">
        <v>78</v>
      </c>
      <c r="I31" s="100">
        <v>9.4596745030774889E-3</v>
      </c>
      <c r="J31" s="94"/>
      <c r="K31" s="9">
        <f t="shared" si="2"/>
        <v>0.21612828314811633</v>
      </c>
      <c r="L31" s="9">
        <f t="shared" si="3"/>
        <v>-4.1388028178497956E-4</v>
      </c>
    </row>
    <row r="32" spans="2:12" x14ac:dyDescent="0.2">
      <c r="B32" s="79" t="s">
        <v>79</v>
      </c>
      <c r="C32" s="80">
        <v>1.1467889908256881E-3</v>
      </c>
      <c r="D32" s="81">
        <v>3.3851320588057621E-2</v>
      </c>
      <c r="E32" s="82">
        <v>2616</v>
      </c>
      <c r="F32" s="83">
        <v>0</v>
      </c>
      <c r="G32" s="5"/>
      <c r="H32" s="79" t="s">
        <v>79</v>
      </c>
      <c r="I32" s="100">
        <v>6.219658789113406E-3</v>
      </c>
      <c r="J32" s="94"/>
      <c r="K32" s="9">
        <f t="shared" si="2"/>
        <v>0.18352389345422082</v>
      </c>
      <c r="L32" s="9">
        <f t="shared" si="3"/>
        <v>-2.1070481452838214E-4</v>
      </c>
    </row>
    <row r="33" spans="2:12" x14ac:dyDescent="0.2">
      <c r="B33" s="79" t="s">
        <v>80</v>
      </c>
      <c r="C33" s="80">
        <v>2.2935779816513763E-3</v>
      </c>
      <c r="D33" s="81">
        <v>4.7845507158982205E-2</v>
      </c>
      <c r="E33" s="82">
        <v>2616</v>
      </c>
      <c r="F33" s="83">
        <v>0</v>
      </c>
      <c r="G33" s="5"/>
      <c r="H33" s="79" t="s">
        <v>80</v>
      </c>
      <c r="I33" s="100">
        <v>1.7957054742545997E-3</v>
      </c>
      <c r="J33" s="94"/>
      <c r="K33" s="9">
        <f t="shared" si="2"/>
        <v>3.7445248051487683E-2</v>
      </c>
      <c r="L33" s="9">
        <f t="shared" si="3"/>
        <v>-8.6081030003419974E-5</v>
      </c>
    </row>
    <row r="34" spans="2:12" x14ac:dyDescent="0.2">
      <c r="B34" s="79" t="s">
        <v>81</v>
      </c>
      <c r="C34" s="80">
        <v>0.10703363914373089</v>
      </c>
      <c r="D34" s="81">
        <v>0.30921511755626679</v>
      </c>
      <c r="E34" s="82">
        <v>2616</v>
      </c>
      <c r="F34" s="83">
        <v>0</v>
      </c>
      <c r="G34" s="5"/>
      <c r="H34" s="79" t="s">
        <v>81</v>
      </c>
      <c r="I34" s="100">
        <v>2.7893966540992188E-2</v>
      </c>
      <c r="J34" s="94"/>
      <c r="K34" s="9">
        <f t="shared" si="2"/>
        <v>8.055354469344092E-2</v>
      </c>
      <c r="L34" s="9">
        <f t="shared" si="3"/>
        <v>-9.6553906310631252E-3</v>
      </c>
    </row>
    <row r="35" spans="2:12" ht="24" x14ac:dyDescent="0.2">
      <c r="B35" s="79" t="s">
        <v>82</v>
      </c>
      <c r="C35" s="80">
        <v>0.10856269113149847</v>
      </c>
      <c r="D35" s="81">
        <v>0.31114922718048349</v>
      </c>
      <c r="E35" s="82">
        <v>2616</v>
      </c>
      <c r="F35" s="83">
        <v>0</v>
      </c>
      <c r="G35" s="5"/>
      <c r="H35" s="79" t="s">
        <v>82</v>
      </c>
      <c r="I35" s="100">
        <v>-5.3160562208986436E-3</v>
      </c>
      <c r="J35" s="94"/>
      <c r="K35" s="9">
        <f t="shared" si="2"/>
        <v>-1.5230411768314323E-2</v>
      </c>
      <c r="L35" s="9">
        <f t="shared" si="3"/>
        <v>1.8548185858496004E-3</v>
      </c>
    </row>
    <row r="36" spans="2:12" x14ac:dyDescent="0.2">
      <c r="B36" s="79" t="s">
        <v>83</v>
      </c>
      <c r="C36" s="80">
        <v>9.5565749235474E-3</v>
      </c>
      <c r="D36" s="81">
        <v>9.7308100364384337E-2</v>
      </c>
      <c r="E36" s="82">
        <v>2616</v>
      </c>
      <c r="F36" s="83">
        <v>0</v>
      </c>
      <c r="G36" s="5"/>
      <c r="H36" s="79" t="s">
        <v>83</v>
      </c>
      <c r="I36" s="100">
        <v>-2.2754979016838322E-3</v>
      </c>
      <c r="J36" s="94"/>
      <c r="K36" s="9">
        <f t="shared" si="2"/>
        <v>-2.3160989959299522E-2</v>
      </c>
      <c r="L36" s="9">
        <f t="shared" si="3"/>
        <v>2.2347539520744421E-4</v>
      </c>
    </row>
    <row r="37" spans="2:12" ht="24" x14ac:dyDescent="0.2">
      <c r="B37" s="79" t="s">
        <v>141</v>
      </c>
      <c r="C37" s="80">
        <v>3.8990825688073397E-2</v>
      </c>
      <c r="D37" s="81">
        <v>0.19361009859790193</v>
      </c>
      <c r="E37" s="82">
        <v>2616</v>
      </c>
      <c r="F37" s="83">
        <v>0</v>
      </c>
      <c r="G37" s="5"/>
      <c r="H37" s="79" t="s">
        <v>141</v>
      </c>
      <c r="I37" s="100">
        <v>7.8375965524117866E-2</v>
      </c>
      <c r="J37" s="94"/>
      <c r="K37" s="9">
        <f t="shared" si="2"/>
        <v>0.38902940734853148</v>
      </c>
      <c r="L37" s="9">
        <f t="shared" si="3"/>
        <v>-1.5784009367362854E-2</v>
      </c>
    </row>
    <row r="38" spans="2:12" x14ac:dyDescent="0.2">
      <c r="B38" s="79" t="s">
        <v>142</v>
      </c>
      <c r="C38" s="80">
        <v>7.6452599388379206E-4</v>
      </c>
      <c r="D38" s="81">
        <v>2.7644775855973667E-2</v>
      </c>
      <c r="E38" s="82">
        <v>2616</v>
      </c>
      <c r="F38" s="83">
        <v>0</v>
      </c>
      <c r="G38" s="5"/>
      <c r="H38" s="79" t="s">
        <v>142</v>
      </c>
      <c r="I38" s="100">
        <v>8.1328281116519983E-3</v>
      </c>
      <c r="J38" s="94"/>
      <c r="K38" s="9">
        <f t="shared" si="2"/>
        <v>0.29396549986498804</v>
      </c>
      <c r="L38" s="9">
        <f t="shared" si="3"/>
        <v>-2.2491622024865189E-4</v>
      </c>
    </row>
    <row r="39" spans="2:12" x14ac:dyDescent="0.2">
      <c r="B39" s="79" t="s">
        <v>143</v>
      </c>
      <c r="C39" s="80">
        <v>3.8226299694189603E-4</v>
      </c>
      <c r="D39" s="81">
        <v>1.955154717514555E-2</v>
      </c>
      <c r="E39" s="82">
        <v>2616</v>
      </c>
      <c r="F39" s="83">
        <v>0</v>
      </c>
      <c r="G39" s="5"/>
      <c r="H39" s="79" t="s">
        <v>143</v>
      </c>
      <c r="I39" s="100">
        <v>7.7736724594543311E-3</v>
      </c>
      <c r="J39" s="94"/>
      <c r="K39" s="9">
        <f t="shared" si="2"/>
        <v>0.39744685177657235</v>
      </c>
      <c r="L39" s="9">
        <f t="shared" si="3"/>
        <v>-1.5198732381513282E-4</v>
      </c>
    </row>
    <row r="40" spans="2:12" x14ac:dyDescent="0.2">
      <c r="B40" s="79" t="s">
        <v>144</v>
      </c>
      <c r="C40" s="80">
        <v>3.4403669724770644E-3</v>
      </c>
      <c r="D40" s="81">
        <v>5.85648525075761E-2</v>
      </c>
      <c r="E40" s="82">
        <v>2616</v>
      </c>
      <c r="F40" s="83">
        <v>0</v>
      </c>
      <c r="G40" s="5"/>
      <c r="H40" s="79" t="s">
        <v>144</v>
      </c>
      <c r="I40" s="100">
        <v>8.3725225374046922E-3</v>
      </c>
      <c r="J40" s="94"/>
      <c r="K40" s="9">
        <f t="shared" si="2"/>
        <v>0.1424697174181617</v>
      </c>
      <c r="L40" s="9">
        <f t="shared" si="3"/>
        <v>-4.9184022123646156E-4</v>
      </c>
    </row>
    <row r="41" spans="2:12" x14ac:dyDescent="0.2">
      <c r="B41" s="79" t="s">
        <v>145</v>
      </c>
      <c r="C41" s="80">
        <v>1.4525993883792049E-2</v>
      </c>
      <c r="D41" s="81">
        <v>0.11966813932204735</v>
      </c>
      <c r="E41" s="82">
        <v>2616</v>
      </c>
      <c r="F41" s="83">
        <v>0</v>
      </c>
      <c r="G41" s="5"/>
      <c r="H41" s="79" t="s">
        <v>145</v>
      </c>
      <c r="I41" s="100">
        <v>7.8569178102323202E-3</v>
      </c>
      <c r="J41" s="94"/>
      <c r="K41" s="9">
        <f t="shared" si="2"/>
        <v>6.4702169800921416E-2</v>
      </c>
      <c r="L41" s="9">
        <f t="shared" si="3"/>
        <v>-9.5371701025407827E-4</v>
      </c>
    </row>
    <row r="42" spans="2:12" x14ac:dyDescent="0.2">
      <c r="B42" s="79" t="s">
        <v>146</v>
      </c>
      <c r="C42" s="80">
        <v>5.8486238532110095E-2</v>
      </c>
      <c r="D42" s="81">
        <v>0.23470546654199917</v>
      </c>
      <c r="E42" s="82">
        <v>2616</v>
      </c>
      <c r="F42" s="83">
        <v>0</v>
      </c>
      <c r="G42" s="5"/>
      <c r="H42" s="79" t="s">
        <v>146</v>
      </c>
      <c r="I42" s="100">
        <v>2.6251557167405707E-3</v>
      </c>
      <c r="J42" s="94"/>
      <c r="K42" s="9">
        <f t="shared" si="2"/>
        <v>1.0530731430003003E-2</v>
      </c>
      <c r="L42" s="9">
        <f t="shared" si="3"/>
        <v>-6.5416236654099061E-4</v>
      </c>
    </row>
    <row r="43" spans="2:12" x14ac:dyDescent="0.2">
      <c r="B43" s="79" t="s">
        <v>147</v>
      </c>
      <c r="C43" s="80">
        <v>0.8512996941896025</v>
      </c>
      <c r="D43" s="81">
        <v>0.35586083442267874</v>
      </c>
      <c r="E43" s="82">
        <v>2616</v>
      </c>
      <c r="F43" s="83">
        <v>0</v>
      </c>
      <c r="G43" s="5"/>
      <c r="H43" s="79" t="s">
        <v>147</v>
      </c>
      <c r="I43" s="100">
        <v>-5.0314480595717796E-2</v>
      </c>
      <c r="J43" s="94"/>
      <c r="K43" s="9">
        <f t="shared" si="2"/>
        <v>-2.1024450930129498E-2</v>
      </c>
      <c r="L43" s="9">
        <f t="shared" si="3"/>
        <v>0.12036363038919901</v>
      </c>
    </row>
    <row r="44" spans="2:12" x14ac:dyDescent="0.2">
      <c r="B44" s="79" t="s">
        <v>148</v>
      </c>
      <c r="C44" s="80">
        <v>3.2110091743119268E-2</v>
      </c>
      <c r="D44" s="81">
        <v>0.17632617122569469</v>
      </c>
      <c r="E44" s="82">
        <v>2616</v>
      </c>
      <c r="F44" s="83">
        <v>0</v>
      </c>
      <c r="G44" s="5"/>
      <c r="H44" s="79" t="s">
        <v>148</v>
      </c>
      <c r="I44" s="100">
        <v>1.7414341808416724E-3</v>
      </c>
      <c r="J44" s="94"/>
      <c r="K44" s="9">
        <f t="shared" si="2"/>
        <v>9.5590833613281839E-3</v>
      </c>
      <c r="L44" s="9">
        <f t="shared" si="3"/>
        <v>-3.1712598829050848E-4</v>
      </c>
    </row>
    <row r="45" spans="2:12" x14ac:dyDescent="0.2">
      <c r="B45" s="79" t="s">
        <v>150</v>
      </c>
      <c r="C45" s="80">
        <v>4.5871559633027525E-3</v>
      </c>
      <c r="D45" s="81">
        <v>6.7585945930774161E-2</v>
      </c>
      <c r="E45" s="82">
        <v>2616</v>
      </c>
      <c r="F45" s="83">
        <v>0</v>
      </c>
      <c r="G45" s="5"/>
      <c r="H45" s="79" t="s">
        <v>150</v>
      </c>
      <c r="I45" s="100">
        <v>1.0083276801767517E-2</v>
      </c>
      <c r="J45" s="94"/>
      <c r="K45" s="9">
        <f t="shared" si="2"/>
        <v>0.14850754990892956</v>
      </c>
      <c r="L45" s="9">
        <f t="shared" si="3"/>
        <v>-6.843665894420717E-4</v>
      </c>
    </row>
    <row r="46" spans="2:12" x14ac:dyDescent="0.2">
      <c r="B46" s="79" t="s">
        <v>152</v>
      </c>
      <c r="C46" s="80">
        <v>3.8226299694189602E-3</v>
      </c>
      <c r="D46" s="81">
        <v>6.1720933971917608E-2</v>
      </c>
      <c r="E46" s="82">
        <v>2616</v>
      </c>
      <c r="F46" s="83">
        <v>0</v>
      </c>
      <c r="G46" s="5"/>
      <c r="H46" s="79" t="s">
        <v>152</v>
      </c>
      <c r="I46" s="100">
        <v>1.2953677062896175E-3</v>
      </c>
      <c r="J46" s="94"/>
      <c r="K46" s="9">
        <f t="shared" si="2"/>
        <v>2.0907266171008743E-2</v>
      </c>
      <c r="L46" s="9">
        <f t="shared" si="3"/>
        <v>-8.0227421991591494E-5</v>
      </c>
    </row>
    <row r="47" spans="2:12" x14ac:dyDescent="0.2">
      <c r="B47" s="79" t="s">
        <v>153</v>
      </c>
      <c r="C47" s="80">
        <v>0.91857798165137616</v>
      </c>
      <c r="D47" s="81">
        <v>0.27353441210361962</v>
      </c>
      <c r="E47" s="82">
        <v>2616</v>
      </c>
      <c r="F47" s="83">
        <v>0</v>
      </c>
      <c r="G47" s="5"/>
      <c r="H47" s="79" t="s">
        <v>153</v>
      </c>
      <c r="I47" s="100">
        <v>-6.0850748348894139E-2</v>
      </c>
      <c r="J47" s="94"/>
      <c r="K47" s="9">
        <f t="shared" si="2"/>
        <v>-1.8113226451062635E-2</v>
      </c>
      <c r="L47" s="9">
        <f t="shared" si="3"/>
        <v>0.20434780827184751</v>
      </c>
    </row>
    <row r="48" spans="2:12" ht="24" x14ac:dyDescent="0.2">
      <c r="B48" s="79" t="s">
        <v>154</v>
      </c>
      <c r="C48" s="80">
        <v>3.8226299694189603E-4</v>
      </c>
      <c r="D48" s="81">
        <v>1.9551547175144426E-2</v>
      </c>
      <c r="E48" s="82">
        <v>2616</v>
      </c>
      <c r="F48" s="83">
        <v>0</v>
      </c>
      <c r="G48" s="5"/>
      <c r="H48" s="79" t="s">
        <v>154</v>
      </c>
      <c r="I48" s="100">
        <v>2.8252906651677853E-3</v>
      </c>
      <c r="J48" s="94"/>
      <c r="K48" s="9">
        <f t="shared" si="2"/>
        <v>0.14444947173701225</v>
      </c>
      <c r="L48" s="9">
        <f t="shared" si="3"/>
        <v>-5.5238803723522843E-5</v>
      </c>
    </row>
    <row r="49" spans="2:12" x14ac:dyDescent="0.2">
      <c r="B49" s="79" t="s">
        <v>156</v>
      </c>
      <c r="C49" s="80">
        <v>3.8226299694189603E-4</v>
      </c>
      <c r="D49" s="81">
        <v>1.955154717514556E-2</v>
      </c>
      <c r="E49" s="82">
        <v>2616</v>
      </c>
      <c r="F49" s="83">
        <v>0</v>
      </c>
      <c r="G49" s="5"/>
      <c r="H49" s="79" t="s">
        <v>156</v>
      </c>
      <c r="I49" s="100">
        <v>-1.5426197010581255E-3</v>
      </c>
      <c r="J49" s="94"/>
      <c r="K49" s="9">
        <f t="shared" si="2"/>
        <v>-7.8869973860090536E-2</v>
      </c>
      <c r="L49" s="9">
        <f t="shared" si="3"/>
        <v>3.0160601858543227E-5</v>
      </c>
    </row>
    <row r="50" spans="2:12" x14ac:dyDescent="0.2">
      <c r="B50" s="79" t="s">
        <v>84</v>
      </c>
      <c r="C50" s="80">
        <v>0.34518348623853212</v>
      </c>
      <c r="D50" s="81">
        <v>0.47551896252361459</v>
      </c>
      <c r="E50" s="82">
        <v>2616</v>
      </c>
      <c r="F50" s="83">
        <v>0</v>
      </c>
      <c r="G50" s="5"/>
      <c r="H50" s="79" t="s">
        <v>84</v>
      </c>
      <c r="I50" s="100">
        <v>7.8956346420596721E-2</v>
      </c>
      <c r="J50" s="94"/>
      <c r="K50" s="9">
        <f t="shared" si="2"/>
        <v>0.1087273559567256</v>
      </c>
      <c r="L50" s="9">
        <f t="shared" si="3"/>
        <v>-5.7315121091023477E-2</v>
      </c>
    </row>
    <row r="51" spans="2:12" x14ac:dyDescent="0.2">
      <c r="B51" s="79" t="s">
        <v>85</v>
      </c>
      <c r="C51" s="80">
        <v>0.25611620795107032</v>
      </c>
      <c r="D51" s="81">
        <v>0.4365702152443966</v>
      </c>
      <c r="E51" s="82">
        <v>2616</v>
      </c>
      <c r="F51" s="83">
        <v>0</v>
      </c>
      <c r="G51" s="5"/>
      <c r="H51" s="79" t="s">
        <v>85</v>
      </c>
      <c r="I51" s="100">
        <v>3.9124653104339283E-2</v>
      </c>
      <c r="J51" s="94"/>
      <c r="K51" s="9">
        <f t="shared" si="2"/>
        <v>6.6665554125267104E-2</v>
      </c>
      <c r="L51" s="9">
        <f t="shared" si="3"/>
        <v>-2.2952683074989187E-2</v>
      </c>
    </row>
    <row r="52" spans="2:12" x14ac:dyDescent="0.2">
      <c r="B52" s="79" t="s">
        <v>86</v>
      </c>
      <c r="C52" s="80">
        <v>0.22859327217125383</v>
      </c>
      <c r="D52" s="81">
        <v>0.4200069303086455</v>
      </c>
      <c r="E52" s="82">
        <v>2616</v>
      </c>
      <c r="F52" s="83">
        <v>0</v>
      </c>
      <c r="G52" s="5"/>
      <c r="H52" s="79" t="s">
        <v>86</v>
      </c>
      <c r="I52" s="100">
        <v>8.9700984456144439E-2</v>
      </c>
      <c r="J52" s="94"/>
      <c r="K52" s="9">
        <f t="shared" si="2"/>
        <v>0.16474952651729438</v>
      </c>
      <c r="L52" s="9">
        <f t="shared" si="3"/>
        <v>-4.8820721931289418E-2</v>
      </c>
    </row>
    <row r="53" spans="2:12" x14ac:dyDescent="0.2">
      <c r="B53" s="79" t="s">
        <v>87</v>
      </c>
      <c r="C53" s="80">
        <v>6.4984709480122322E-3</v>
      </c>
      <c r="D53" s="81">
        <v>8.036609825725867E-2</v>
      </c>
      <c r="E53" s="82">
        <v>2616</v>
      </c>
      <c r="F53" s="83">
        <v>0</v>
      </c>
      <c r="G53" s="5"/>
      <c r="H53" s="79" t="s">
        <v>87</v>
      </c>
      <c r="I53" s="100">
        <v>1.8875891458223638E-2</v>
      </c>
      <c r="J53" s="94"/>
      <c r="K53" s="9">
        <f t="shared" si="2"/>
        <v>0.23334748647288903</v>
      </c>
      <c r="L53" s="9">
        <f t="shared" si="3"/>
        <v>-1.5263206117888087E-3</v>
      </c>
    </row>
    <row r="54" spans="2:12" x14ac:dyDescent="0.2">
      <c r="B54" s="79" t="s">
        <v>88</v>
      </c>
      <c r="C54" s="80">
        <v>1.1085626911314985E-2</v>
      </c>
      <c r="D54" s="81">
        <v>0.10472310174014668</v>
      </c>
      <c r="E54" s="82">
        <v>2616</v>
      </c>
      <c r="F54" s="83">
        <v>0</v>
      </c>
      <c r="G54" s="5"/>
      <c r="H54" s="79" t="s">
        <v>88</v>
      </c>
      <c r="I54" s="100">
        <v>3.0527682324020179E-2</v>
      </c>
      <c r="J54" s="94"/>
      <c r="K54" s="9">
        <f t="shared" si="2"/>
        <v>0.28827702126526661</v>
      </c>
      <c r="L54" s="9">
        <f t="shared" si="3"/>
        <v>-3.2315553214892667E-3</v>
      </c>
    </row>
    <row r="55" spans="2:12" x14ac:dyDescent="0.2">
      <c r="B55" s="79" t="s">
        <v>89</v>
      </c>
      <c r="C55" s="80">
        <v>5.8103975535168197E-2</v>
      </c>
      <c r="D55" s="81">
        <v>0.23398468329098671</v>
      </c>
      <c r="E55" s="82">
        <v>2616</v>
      </c>
      <c r="F55" s="83">
        <v>0</v>
      </c>
      <c r="G55" s="5"/>
      <c r="H55" s="79" t="s">
        <v>89</v>
      </c>
      <c r="I55" s="100">
        <v>7.7184707954807169E-2</v>
      </c>
      <c r="J55" s="94"/>
      <c r="K55" s="9">
        <f t="shared" si="2"/>
        <v>0.31070396809564338</v>
      </c>
      <c r="L55" s="9">
        <f t="shared" si="3"/>
        <v>-1.91668032266793E-2</v>
      </c>
    </row>
    <row r="56" spans="2:12" x14ac:dyDescent="0.2">
      <c r="B56" s="79" t="s">
        <v>157</v>
      </c>
      <c r="C56" s="80">
        <v>2.9434250764525993E-2</v>
      </c>
      <c r="D56" s="81">
        <v>0.16905265530093047</v>
      </c>
      <c r="E56" s="82">
        <v>2616</v>
      </c>
      <c r="F56" s="83">
        <v>0</v>
      </c>
      <c r="G56" s="5"/>
      <c r="H56" s="79" t="s">
        <v>157</v>
      </c>
      <c r="I56" s="100">
        <v>6.4843222462762334E-2</v>
      </c>
      <c r="J56" s="94"/>
      <c r="K56" s="9">
        <f t="shared" si="2"/>
        <v>0.37227815605962294</v>
      </c>
      <c r="L56" s="9">
        <f t="shared" si="3"/>
        <v>-1.1290042542966115E-2</v>
      </c>
    </row>
    <row r="57" spans="2:12" x14ac:dyDescent="0.2">
      <c r="B57" s="79" t="s">
        <v>158</v>
      </c>
      <c r="C57" s="80">
        <v>7.0718654434250766E-2</v>
      </c>
      <c r="D57" s="81">
        <v>0.25640330991326393</v>
      </c>
      <c r="E57" s="82">
        <v>2616</v>
      </c>
      <c r="F57" s="83">
        <v>0</v>
      </c>
      <c r="G57" s="5"/>
      <c r="H57" s="79" t="s">
        <v>158</v>
      </c>
      <c r="I57" s="100">
        <v>6.1393110229183846E-2</v>
      </c>
      <c r="J57" s="94"/>
      <c r="K57" s="9">
        <f t="shared" si="2"/>
        <v>0.22250676912689502</v>
      </c>
      <c r="L57" s="9">
        <f t="shared" si="3"/>
        <v>-1.6932847506571608E-2</v>
      </c>
    </row>
    <row r="58" spans="2:12" x14ac:dyDescent="0.2">
      <c r="B58" s="79" t="s">
        <v>159</v>
      </c>
      <c r="C58" s="80">
        <v>3.4403669724770644E-3</v>
      </c>
      <c r="D58" s="81">
        <v>5.8564852507577085E-2</v>
      </c>
      <c r="E58" s="82">
        <v>2616</v>
      </c>
      <c r="F58" s="83">
        <v>0</v>
      </c>
      <c r="G58" s="5"/>
      <c r="H58" s="79" t="s">
        <v>159</v>
      </c>
      <c r="I58" s="100">
        <v>1.3441159886784192E-2</v>
      </c>
      <c r="J58" s="94"/>
      <c r="K58" s="9">
        <f t="shared" si="2"/>
        <v>0.22871939039725048</v>
      </c>
      <c r="L58" s="9">
        <f t="shared" si="3"/>
        <v>-7.8959513370742407E-4</v>
      </c>
    </row>
    <row r="59" spans="2:12" x14ac:dyDescent="0.2">
      <c r="B59" s="79" t="s">
        <v>160</v>
      </c>
      <c r="C59" s="80">
        <v>5.4663608562691132E-2</v>
      </c>
      <c r="D59" s="81">
        <v>0.22736591575361081</v>
      </c>
      <c r="E59" s="82">
        <v>2616</v>
      </c>
      <c r="F59" s="83">
        <v>0</v>
      </c>
      <c r="G59" s="5"/>
      <c r="H59" s="79" t="s">
        <v>160</v>
      </c>
      <c r="I59" s="100">
        <v>6.8375462524115527E-2</v>
      </c>
      <c r="J59" s="94"/>
      <c r="K59" s="9">
        <f t="shared" si="2"/>
        <v>0.28428981006744319</v>
      </c>
      <c r="L59" s="9">
        <f t="shared" si="3"/>
        <v>-1.6438917444255716E-2</v>
      </c>
    </row>
    <row r="60" spans="2:12" x14ac:dyDescent="0.2">
      <c r="B60" s="79" t="s">
        <v>161</v>
      </c>
      <c r="C60" s="80">
        <v>5.7721712538226298E-2</v>
      </c>
      <c r="D60" s="81">
        <v>0.23326104613310025</v>
      </c>
      <c r="E60" s="82">
        <v>2616</v>
      </c>
      <c r="F60" s="83">
        <v>0</v>
      </c>
      <c r="G60" s="5"/>
      <c r="H60" s="79" t="s">
        <v>161</v>
      </c>
      <c r="I60" s="100">
        <v>5.5877438840519968E-2</v>
      </c>
      <c r="J60" s="94"/>
      <c r="K60" s="9">
        <f t="shared" si="2"/>
        <v>0.22572177502947288</v>
      </c>
      <c r="L60" s="9">
        <f t="shared" si="3"/>
        <v>-1.3827175671176636E-2</v>
      </c>
    </row>
    <row r="61" spans="2:12" x14ac:dyDescent="0.2">
      <c r="B61" s="79" t="s">
        <v>162</v>
      </c>
      <c r="C61" s="80">
        <v>3.0581039755351681E-2</v>
      </c>
      <c r="D61" s="81">
        <v>0.17221259130517355</v>
      </c>
      <c r="E61" s="82">
        <v>2616</v>
      </c>
      <c r="F61" s="83">
        <v>0</v>
      </c>
      <c r="G61" s="5"/>
      <c r="H61" s="79" t="s">
        <v>162</v>
      </c>
      <c r="I61" s="100">
        <v>5.8211146485368723E-2</v>
      </c>
      <c r="J61" s="94"/>
      <c r="K61" s="9">
        <f t="shared" si="2"/>
        <v>0.3276821321415177</v>
      </c>
      <c r="L61" s="9">
        <f t="shared" si="3"/>
        <v>-1.0336975777334943E-2</v>
      </c>
    </row>
    <row r="62" spans="2:12" x14ac:dyDescent="0.2">
      <c r="B62" s="79" t="s">
        <v>163</v>
      </c>
      <c r="C62" s="80">
        <v>1.1467889908256881E-2</v>
      </c>
      <c r="D62" s="81">
        <v>0.10649278165243792</v>
      </c>
      <c r="E62" s="82">
        <v>2616</v>
      </c>
      <c r="F62" s="83">
        <v>0</v>
      </c>
      <c r="G62" s="5"/>
      <c r="H62" s="79" t="s">
        <v>163</v>
      </c>
      <c r="I62" s="100">
        <v>4.4112832277317431E-2</v>
      </c>
      <c r="J62" s="94"/>
      <c r="K62" s="9">
        <f t="shared" si="2"/>
        <v>0.40948269447539093</v>
      </c>
      <c r="L62" s="9">
        <f t="shared" si="3"/>
        <v>-4.750379286257436E-3</v>
      </c>
    </row>
    <row r="63" spans="2:12" x14ac:dyDescent="0.2">
      <c r="B63" s="79" t="s">
        <v>164</v>
      </c>
      <c r="C63" s="80">
        <v>0.14564220183486237</v>
      </c>
      <c r="D63" s="81">
        <v>0.35281458907507496</v>
      </c>
      <c r="E63" s="82">
        <v>2616</v>
      </c>
      <c r="F63" s="83">
        <v>0</v>
      </c>
      <c r="G63" s="5"/>
      <c r="H63" s="79" t="s">
        <v>164</v>
      </c>
      <c r="I63" s="100">
        <v>8.6726453671626333E-2</v>
      </c>
      <c r="J63" s="94"/>
      <c r="K63" s="9">
        <f t="shared" si="2"/>
        <v>0.21001235293531137</v>
      </c>
      <c r="L63" s="9">
        <f t="shared" si="3"/>
        <v>-3.5800763520516157E-2</v>
      </c>
    </row>
    <row r="64" spans="2:12" x14ac:dyDescent="0.2">
      <c r="B64" s="79" t="s">
        <v>165</v>
      </c>
      <c r="C64" s="80">
        <v>3.746177370030581E-2</v>
      </c>
      <c r="D64" s="81">
        <v>0.18992677081050222</v>
      </c>
      <c r="E64" s="82">
        <v>2616</v>
      </c>
      <c r="F64" s="83">
        <v>0</v>
      </c>
      <c r="G64" s="5"/>
      <c r="H64" s="79" t="s">
        <v>165</v>
      </c>
      <c r="I64" s="100">
        <v>2.6534579498020901E-2</v>
      </c>
      <c r="J64" s="94"/>
      <c r="K64" s="9">
        <f t="shared" si="2"/>
        <v>0.1344757612454546</v>
      </c>
      <c r="L64" s="9">
        <f t="shared" si="3"/>
        <v>-5.2337667204346901E-3</v>
      </c>
    </row>
    <row r="65" spans="2:12" x14ac:dyDescent="0.2">
      <c r="B65" s="79" t="s">
        <v>166</v>
      </c>
      <c r="C65" s="80">
        <v>0.10856269113149847</v>
      </c>
      <c r="D65" s="81">
        <v>0.31114922718048715</v>
      </c>
      <c r="E65" s="82">
        <v>2616</v>
      </c>
      <c r="F65" s="83">
        <v>0</v>
      </c>
      <c r="G65" s="5"/>
      <c r="H65" s="79" t="s">
        <v>166</v>
      </c>
      <c r="I65" s="100">
        <v>5.1463635695332471E-3</v>
      </c>
      <c r="J65" s="94"/>
      <c r="K65" s="9">
        <f t="shared" si="2"/>
        <v>1.4744245172823347E-2</v>
      </c>
      <c r="L65" s="9">
        <f t="shared" si="3"/>
        <v>-1.7956113332254849E-3</v>
      </c>
    </row>
    <row r="66" spans="2:12" x14ac:dyDescent="0.2">
      <c r="B66" s="79" t="s">
        <v>167</v>
      </c>
      <c r="C66" s="80">
        <v>1.5672782874617736E-2</v>
      </c>
      <c r="D66" s="81">
        <v>0.12422981217923759</v>
      </c>
      <c r="E66" s="82">
        <v>2616</v>
      </c>
      <c r="F66" s="83">
        <v>0</v>
      </c>
      <c r="G66" s="5"/>
      <c r="H66" s="79" t="s">
        <v>167</v>
      </c>
      <c r="I66" s="100">
        <v>1.7144683023803248E-2</v>
      </c>
      <c r="J66" s="94"/>
      <c r="K66" s="9">
        <f t="shared" si="0"/>
        <v>0.1358448333236513</v>
      </c>
      <c r="L66" s="9">
        <f t="shared" si="1"/>
        <v>-2.162966278162991E-3</v>
      </c>
    </row>
    <row r="67" spans="2:12" x14ac:dyDescent="0.2">
      <c r="B67" s="79" t="s">
        <v>168</v>
      </c>
      <c r="C67" s="80">
        <v>5.4281345565749234E-2</v>
      </c>
      <c r="D67" s="81">
        <v>0.22661533932854078</v>
      </c>
      <c r="E67" s="82">
        <v>2616</v>
      </c>
      <c r="F67" s="83">
        <v>0</v>
      </c>
      <c r="G67" s="5"/>
      <c r="H67" s="79" t="s">
        <v>168</v>
      </c>
      <c r="I67" s="100">
        <v>4.5024945256636695E-2</v>
      </c>
      <c r="J67" s="94"/>
      <c r="K67" s="9">
        <f t="shared" si="0"/>
        <v>0.18789959572131867</v>
      </c>
      <c r="L67" s="9">
        <f t="shared" si="1"/>
        <v>-1.0784859576567198E-2</v>
      </c>
    </row>
    <row r="68" spans="2:12" x14ac:dyDescent="0.2">
      <c r="B68" s="79" t="s">
        <v>90</v>
      </c>
      <c r="C68" s="80">
        <v>0.27599388379204892</v>
      </c>
      <c r="D68" s="81">
        <v>0.44709917622954709</v>
      </c>
      <c r="E68" s="82">
        <v>2616</v>
      </c>
      <c r="F68" s="83">
        <v>0</v>
      </c>
      <c r="G68" s="5"/>
      <c r="H68" s="79" t="s">
        <v>90</v>
      </c>
      <c r="I68" s="100">
        <v>4.6313808098909906E-2</v>
      </c>
      <c r="J68" s="94"/>
      <c r="K68" s="9">
        <f t="shared" si="0"/>
        <v>7.4997857547553545E-2</v>
      </c>
      <c r="L68" s="9">
        <f t="shared" si="1"/>
        <v>-2.8589468399859375E-2</v>
      </c>
    </row>
    <row r="69" spans="2:12" x14ac:dyDescent="0.2">
      <c r="B69" s="79" t="s">
        <v>91</v>
      </c>
      <c r="C69" s="80">
        <v>0.11200305810397554</v>
      </c>
      <c r="D69" s="81">
        <v>0.31543051037273939</v>
      </c>
      <c r="E69" s="82">
        <v>2616</v>
      </c>
      <c r="F69" s="83">
        <v>0</v>
      </c>
      <c r="G69" s="5"/>
      <c r="H69" s="79" t="s">
        <v>91</v>
      </c>
      <c r="I69" s="100">
        <v>-1.4448513689068583E-2</v>
      </c>
      <c r="J69" s="94"/>
      <c r="K69" s="9">
        <f t="shared" si="0"/>
        <v>-4.0675316904742208E-2</v>
      </c>
      <c r="L69" s="9">
        <f t="shared" si="1"/>
        <v>5.1303778962933566E-3</v>
      </c>
    </row>
    <row r="70" spans="2:12" x14ac:dyDescent="0.2">
      <c r="B70" s="79" t="s">
        <v>92</v>
      </c>
      <c r="C70" s="80">
        <v>0.24311926605504589</v>
      </c>
      <c r="D70" s="81">
        <v>0.42904854797082242</v>
      </c>
      <c r="E70" s="82">
        <v>2616</v>
      </c>
      <c r="F70" s="83">
        <v>0</v>
      </c>
      <c r="G70" s="5"/>
      <c r="H70" s="79" t="s">
        <v>92</v>
      </c>
      <c r="I70" s="100">
        <v>2.8798161179600896E-2</v>
      </c>
      <c r="J70" s="94"/>
      <c r="K70" s="9">
        <f t="shared" si="0"/>
        <v>5.0802580437502631E-2</v>
      </c>
      <c r="L70" s="9">
        <f t="shared" si="1"/>
        <v>-1.6318404625379632E-2</v>
      </c>
    </row>
    <row r="71" spans="2:12" x14ac:dyDescent="0.2">
      <c r="B71" s="79" t="s">
        <v>93</v>
      </c>
      <c r="C71" s="80">
        <v>1.91131498470948E-2</v>
      </c>
      <c r="D71" s="81">
        <v>0.13694892002161252</v>
      </c>
      <c r="E71" s="82">
        <v>2616</v>
      </c>
      <c r="F71" s="83">
        <v>0</v>
      </c>
      <c r="G71" s="5"/>
      <c r="H71" s="79" t="s">
        <v>93</v>
      </c>
      <c r="I71" s="100">
        <v>-6.7429462207300494E-3</v>
      </c>
      <c r="J71" s="94"/>
      <c r="K71" s="9">
        <f t="shared" si="0"/>
        <v>-4.8295870300828506E-2</v>
      </c>
      <c r="L71" s="9">
        <f t="shared" si="1"/>
        <v>9.4107307678933168E-4</v>
      </c>
    </row>
    <row r="72" spans="2:12" x14ac:dyDescent="0.2">
      <c r="B72" s="79" t="s">
        <v>94</v>
      </c>
      <c r="C72" s="80">
        <v>3.6314984709480122E-2</v>
      </c>
      <c r="D72" s="81">
        <v>0.18710849650836922</v>
      </c>
      <c r="E72" s="82">
        <v>2616</v>
      </c>
      <c r="F72" s="83">
        <v>0</v>
      </c>
      <c r="G72" s="5"/>
      <c r="H72" s="79" t="s">
        <v>94</v>
      </c>
      <c r="I72" s="100">
        <v>4.8369327625485181E-2</v>
      </c>
      <c r="J72" s="94"/>
      <c r="K72" s="9">
        <f t="shared" ref="K72:K103" si="4">((1-C72)/D72)*I72</f>
        <v>0.24912175076064969</v>
      </c>
      <c r="L72" s="9">
        <f t="shared" ref="L72:L103" si="5">((0-C72)/D72)*I72</f>
        <v>-9.387769267061372E-3</v>
      </c>
    </row>
    <row r="73" spans="2:12" x14ac:dyDescent="0.2">
      <c r="B73" s="79" t="s">
        <v>95</v>
      </c>
      <c r="C73" s="80">
        <v>6.1162079510703364E-3</v>
      </c>
      <c r="D73" s="81">
        <v>7.7981565387346477E-2</v>
      </c>
      <c r="E73" s="82">
        <v>2616</v>
      </c>
      <c r="F73" s="83">
        <v>0</v>
      </c>
      <c r="G73" s="5"/>
      <c r="H73" s="79" t="s">
        <v>95</v>
      </c>
      <c r="I73" s="100">
        <v>5.8703417147154217E-3</v>
      </c>
      <c r="J73" s="94"/>
      <c r="K73" s="9">
        <f t="shared" si="4"/>
        <v>7.4818163178230992E-2</v>
      </c>
      <c r="L73" s="9">
        <f t="shared" si="5"/>
        <v>-4.6041946571219081E-4</v>
      </c>
    </row>
    <row r="74" spans="2:12" x14ac:dyDescent="0.2">
      <c r="B74" s="79" t="s">
        <v>169</v>
      </c>
      <c r="C74" s="80">
        <v>2.2935779816513763E-2</v>
      </c>
      <c r="D74" s="81">
        <v>0.14972741735259387</v>
      </c>
      <c r="E74" s="82">
        <v>2616</v>
      </c>
      <c r="F74" s="83">
        <v>0</v>
      </c>
      <c r="G74" s="5"/>
      <c r="H74" s="79" t="s">
        <v>169</v>
      </c>
      <c r="I74" s="100">
        <v>5.6344667281721668E-2</v>
      </c>
      <c r="J74" s="94"/>
      <c r="K74" s="9">
        <f t="shared" si="4"/>
        <v>0.36768388430470478</v>
      </c>
      <c r="L74" s="9">
        <f t="shared" si="5"/>
        <v>-8.6310770963545728E-3</v>
      </c>
    </row>
    <row r="75" spans="2:12" x14ac:dyDescent="0.2">
      <c r="B75" s="79" t="s">
        <v>170</v>
      </c>
      <c r="C75" s="80">
        <v>7.6452599388379203E-3</v>
      </c>
      <c r="D75" s="81">
        <v>8.7118948599350876E-2</v>
      </c>
      <c r="E75" s="82">
        <v>2616</v>
      </c>
      <c r="F75" s="83">
        <v>0</v>
      </c>
      <c r="G75" s="5"/>
      <c r="H75" s="79" t="s">
        <v>170</v>
      </c>
      <c r="I75" s="100">
        <v>3.5694099549832624E-2</v>
      </c>
      <c r="J75" s="94"/>
      <c r="K75" s="9">
        <f t="shared" si="4"/>
        <v>0.4065844394356628</v>
      </c>
      <c r="L75" s="9">
        <f t="shared" si="5"/>
        <v>-3.132391675159189E-3</v>
      </c>
    </row>
    <row r="76" spans="2:12" x14ac:dyDescent="0.2">
      <c r="B76" s="79" t="s">
        <v>171</v>
      </c>
      <c r="C76" s="80">
        <v>0.80542813455657492</v>
      </c>
      <c r="D76" s="81">
        <v>0.39594644001570523</v>
      </c>
      <c r="E76" s="82">
        <v>2616</v>
      </c>
      <c r="F76" s="83">
        <v>0</v>
      </c>
      <c r="G76" s="5"/>
      <c r="H76" s="79" t="s">
        <v>171</v>
      </c>
      <c r="I76" s="100">
        <v>3.7554720234648217E-2</v>
      </c>
      <c r="J76" s="94"/>
      <c r="K76" s="9">
        <f t="shared" si="4"/>
        <v>1.8454748505812076E-2</v>
      </c>
      <c r="L76" s="9">
        <f t="shared" si="5"/>
        <v>-7.6393232027005972E-2</v>
      </c>
    </row>
    <row r="77" spans="2:12" x14ac:dyDescent="0.2">
      <c r="B77" s="79" t="s">
        <v>172</v>
      </c>
      <c r="C77" s="80">
        <v>0.12844036697247707</v>
      </c>
      <c r="D77" s="81">
        <v>0.3346434629616436</v>
      </c>
      <c r="E77" s="82">
        <v>2616</v>
      </c>
      <c r="F77" s="83">
        <v>0</v>
      </c>
      <c r="G77" s="5"/>
      <c r="H77" s="79" t="s">
        <v>172</v>
      </c>
      <c r="I77" s="100">
        <v>6.2407012959061106E-2</v>
      </c>
      <c r="J77" s="94"/>
      <c r="K77" s="9">
        <f t="shared" si="4"/>
        <v>0.16253547232499638</v>
      </c>
      <c r="L77" s="9">
        <f t="shared" si="5"/>
        <v>-2.3952595921578411E-2</v>
      </c>
    </row>
    <row r="78" spans="2:12" x14ac:dyDescent="0.2">
      <c r="B78" s="79" t="s">
        <v>96</v>
      </c>
      <c r="C78" s="80">
        <v>0.66781345565749239</v>
      </c>
      <c r="D78" s="81">
        <v>0.47108754731344288</v>
      </c>
      <c r="E78" s="82">
        <v>2616</v>
      </c>
      <c r="F78" s="83">
        <v>0</v>
      </c>
      <c r="G78" s="5"/>
      <c r="H78" s="79" t="s">
        <v>96</v>
      </c>
      <c r="I78" s="100">
        <v>-8.0616206257169989E-2</v>
      </c>
      <c r="J78" s="94"/>
      <c r="K78" s="9">
        <f t="shared" si="4"/>
        <v>-5.6846374155490147E-2</v>
      </c>
      <c r="L78" s="9">
        <f t="shared" si="5"/>
        <v>0.11428149096621554</v>
      </c>
    </row>
    <row r="79" spans="2:12" x14ac:dyDescent="0.2">
      <c r="B79" s="79" t="s">
        <v>97</v>
      </c>
      <c r="C79" s="80">
        <v>1.5290519877675841E-3</v>
      </c>
      <c r="D79" s="81">
        <v>3.9080657840254801E-2</v>
      </c>
      <c r="E79" s="82">
        <v>2616</v>
      </c>
      <c r="F79" s="83">
        <v>0</v>
      </c>
      <c r="G79" s="5"/>
      <c r="H79" s="79" t="s">
        <v>97</v>
      </c>
      <c r="I79" s="100">
        <v>-3.6784529860454003E-3</v>
      </c>
      <c r="J79" s="94"/>
      <c r="K79" s="9">
        <f t="shared" si="4"/>
        <v>-9.3980722003405043E-2</v>
      </c>
      <c r="L79" s="9">
        <f t="shared" si="5"/>
        <v>1.4392147320582701E-4</v>
      </c>
    </row>
    <row r="80" spans="2:12" x14ac:dyDescent="0.2">
      <c r="B80" s="79" t="s">
        <v>98</v>
      </c>
      <c r="C80" s="80">
        <v>4.2048929663608559E-3</v>
      </c>
      <c r="D80" s="81">
        <v>6.472104039444937E-2</v>
      </c>
      <c r="E80" s="82">
        <v>2616</v>
      </c>
      <c r="F80" s="83">
        <v>0</v>
      </c>
      <c r="G80" s="5"/>
      <c r="H80" s="79" t="s">
        <v>98</v>
      </c>
      <c r="I80" s="100">
        <v>8.9210128308249322E-3</v>
      </c>
      <c r="J80" s="94"/>
      <c r="K80" s="9">
        <f t="shared" si="4"/>
        <v>0.13725831464664853</v>
      </c>
      <c r="L80" s="9">
        <f t="shared" si="5"/>
        <v>-5.7959365109909173E-4</v>
      </c>
    </row>
    <row r="81" spans="2:12" x14ac:dyDescent="0.2">
      <c r="B81" s="79" t="s">
        <v>173</v>
      </c>
      <c r="C81" s="80">
        <v>7.6452599388379206E-4</v>
      </c>
      <c r="D81" s="81">
        <v>2.7644775855973715E-2</v>
      </c>
      <c r="E81" s="82">
        <v>2616</v>
      </c>
      <c r="F81" s="83">
        <v>0</v>
      </c>
      <c r="G81" s="5"/>
      <c r="H81" s="79" t="s">
        <v>173</v>
      </c>
      <c r="I81" s="100">
        <v>-2.3049221206576146E-3</v>
      </c>
      <c r="J81" s="94"/>
      <c r="K81" s="9">
        <f t="shared" si="4"/>
        <v>-8.3312664923807234E-2</v>
      </c>
      <c r="L81" s="9">
        <f t="shared" si="5"/>
        <v>6.3743431464274847E-5</v>
      </c>
    </row>
    <row r="82" spans="2:12" x14ac:dyDescent="0.2">
      <c r="B82" s="79" t="s">
        <v>174</v>
      </c>
      <c r="C82" s="80">
        <v>7.6452599388379206E-4</v>
      </c>
      <c r="D82" s="81">
        <v>2.7644775855973795E-2</v>
      </c>
      <c r="E82" s="82">
        <v>2616</v>
      </c>
      <c r="F82" s="83">
        <v>0</v>
      </c>
      <c r="G82" s="5"/>
      <c r="H82" s="79" t="s">
        <v>174</v>
      </c>
      <c r="I82" s="100">
        <v>-1.0775391183705633E-3</v>
      </c>
      <c r="J82" s="94"/>
      <c r="K82" s="9">
        <f t="shared" si="4"/>
        <v>-3.8948238079943541E-2</v>
      </c>
      <c r="L82" s="9">
        <f t="shared" si="5"/>
        <v>2.9799723091005005E-5</v>
      </c>
    </row>
    <row r="83" spans="2:12" x14ac:dyDescent="0.2">
      <c r="B83" s="79" t="s">
        <v>99</v>
      </c>
      <c r="C83" s="80">
        <v>1.9113149847094801E-3</v>
      </c>
      <c r="D83" s="81">
        <v>4.3685138973592705E-2</v>
      </c>
      <c r="E83" s="82">
        <v>2616</v>
      </c>
      <c r="F83" s="83">
        <v>0</v>
      </c>
      <c r="G83" s="5"/>
      <c r="H83" s="79" t="s">
        <v>99</v>
      </c>
      <c r="I83" s="100">
        <v>8.5073964721946831E-3</v>
      </c>
      <c r="J83" s="94"/>
      <c r="K83" s="9">
        <f t="shared" si="4"/>
        <v>0.19437127493103162</v>
      </c>
      <c r="L83" s="9">
        <f t="shared" si="5"/>
        <v>-3.722161526829407E-4</v>
      </c>
    </row>
    <row r="84" spans="2:12" x14ac:dyDescent="0.2">
      <c r="B84" s="79" t="s">
        <v>100</v>
      </c>
      <c r="C84" s="80">
        <v>3.096330275229358E-2</v>
      </c>
      <c r="D84" s="81">
        <v>0.17325140882672563</v>
      </c>
      <c r="E84" s="82">
        <v>2616</v>
      </c>
      <c r="F84" s="83">
        <v>0</v>
      </c>
      <c r="G84" s="5"/>
      <c r="H84" s="79" t="s">
        <v>100</v>
      </c>
      <c r="I84" s="100">
        <v>6.7432242746595691E-2</v>
      </c>
      <c r="J84" s="94"/>
      <c r="K84" s="9">
        <f t="shared" si="4"/>
        <v>0.37716471249315886</v>
      </c>
      <c r="L84" s="9">
        <f t="shared" si="5"/>
        <v>-1.2051416848893834E-2</v>
      </c>
    </row>
    <row r="85" spans="2:12" x14ac:dyDescent="0.2">
      <c r="B85" s="79" t="s">
        <v>101</v>
      </c>
      <c r="C85" s="80">
        <v>0.28593272171253825</v>
      </c>
      <c r="D85" s="81">
        <v>0.45194388903612925</v>
      </c>
      <c r="E85" s="82">
        <v>2616</v>
      </c>
      <c r="F85" s="83">
        <v>0</v>
      </c>
      <c r="G85" s="5"/>
      <c r="H85" s="79" t="s">
        <v>101</v>
      </c>
      <c r="I85" s="100">
        <v>5.4823951770936977E-2</v>
      </c>
      <c r="J85" s="94"/>
      <c r="K85" s="9">
        <f t="shared" si="4"/>
        <v>8.6621350516604662E-2</v>
      </c>
      <c r="L85" s="9">
        <f t="shared" si="5"/>
        <v>-3.4685637144764615E-2</v>
      </c>
    </row>
    <row r="86" spans="2:12" x14ac:dyDescent="0.2">
      <c r="B86" s="79" t="s">
        <v>102</v>
      </c>
      <c r="C86" s="80">
        <v>6.1162079510703364E-3</v>
      </c>
      <c r="D86" s="81">
        <v>7.7981565387346463E-2</v>
      </c>
      <c r="E86" s="82">
        <v>2616</v>
      </c>
      <c r="F86" s="83">
        <v>0</v>
      </c>
      <c r="G86" s="5"/>
      <c r="H86" s="79" t="s">
        <v>102</v>
      </c>
      <c r="I86" s="100">
        <v>1.03287175613016E-2</v>
      </c>
      <c r="J86" s="94"/>
      <c r="K86" s="9">
        <f t="shared" si="4"/>
        <v>0.13164066309567218</v>
      </c>
      <c r="L86" s="9">
        <f t="shared" si="5"/>
        <v>-8.1009638828105971E-4</v>
      </c>
    </row>
    <row r="87" spans="2:12" x14ac:dyDescent="0.2">
      <c r="B87" s="79" t="s">
        <v>103</v>
      </c>
      <c r="C87" s="80">
        <v>7.6452599388379206E-4</v>
      </c>
      <c r="D87" s="81">
        <v>2.7644775855973563E-2</v>
      </c>
      <c r="E87" s="82">
        <v>2616</v>
      </c>
      <c r="F87" s="83">
        <v>0</v>
      </c>
      <c r="G87" s="5"/>
      <c r="H87" s="79" t="s">
        <v>103</v>
      </c>
      <c r="I87" s="100">
        <v>-1.5602362122640688E-4</v>
      </c>
      <c r="J87" s="94"/>
      <c r="K87" s="9">
        <f t="shared" si="4"/>
        <v>-5.6395587334317696E-3</v>
      </c>
      <c r="L87" s="9">
        <f t="shared" si="5"/>
        <v>4.3148880898483309E-6</v>
      </c>
    </row>
    <row r="88" spans="2:12" x14ac:dyDescent="0.2">
      <c r="B88" s="79" t="s">
        <v>175</v>
      </c>
      <c r="C88" s="80">
        <v>0.20833333333333334</v>
      </c>
      <c r="D88" s="81">
        <v>0.40619407493671966</v>
      </c>
      <c r="E88" s="82">
        <v>2616</v>
      </c>
      <c r="F88" s="83">
        <v>0</v>
      </c>
      <c r="G88" s="5"/>
      <c r="H88" s="79" t="s">
        <v>175</v>
      </c>
      <c r="I88" s="100">
        <v>-5.5466246303490251E-2</v>
      </c>
      <c r="J88" s="94"/>
      <c r="K88" s="9">
        <f t="shared" si="4"/>
        <v>-0.10810295135505667</v>
      </c>
      <c r="L88" s="9">
        <f t="shared" si="5"/>
        <v>2.8448145093435965E-2</v>
      </c>
    </row>
    <row r="89" spans="2:12" x14ac:dyDescent="0.2">
      <c r="B89" s="79" t="s">
        <v>104</v>
      </c>
      <c r="C89" s="80">
        <v>4.4724770642201837E-2</v>
      </c>
      <c r="D89" s="81">
        <v>0.20673849124180624</v>
      </c>
      <c r="E89" s="82">
        <v>2616</v>
      </c>
      <c r="F89" s="83">
        <v>0</v>
      </c>
      <c r="G89" s="5"/>
      <c r="H89" s="79" t="s">
        <v>104</v>
      </c>
      <c r="I89" s="100">
        <v>-1.6204827097415997E-2</v>
      </c>
      <c r="J89" s="94"/>
      <c r="K89" s="9">
        <f t="shared" si="4"/>
        <v>-7.4877541328681144E-2</v>
      </c>
      <c r="L89" s="9">
        <f t="shared" si="5"/>
        <v>3.5056712026633424E-3</v>
      </c>
    </row>
    <row r="90" spans="2:12" x14ac:dyDescent="0.2">
      <c r="B90" s="79" t="s">
        <v>105</v>
      </c>
      <c r="C90" s="80">
        <v>3.2492354740061159E-2</v>
      </c>
      <c r="D90" s="81">
        <v>0.17733759688371195</v>
      </c>
      <c r="E90" s="82">
        <v>2616</v>
      </c>
      <c r="F90" s="83">
        <v>0</v>
      </c>
      <c r="G90" s="5"/>
      <c r="H90" s="79" t="s">
        <v>105</v>
      </c>
      <c r="I90" s="100">
        <v>-1.5556299972921517E-2</v>
      </c>
      <c r="J90" s="94"/>
      <c r="K90" s="9">
        <f t="shared" si="4"/>
        <v>-8.4871112613689251E-2</v>
      </c>
      <c r="L90" s="9">
        <f t="shared" si="5"/>
        <v>2.8502744259832425E-3</v>
      </c>
    </row>
    <row r="91" spans="2:12" x14ac:dyDescent="0.2">
      <c r="B91" s="79" t="s">
        <v>106</v>
      </c>
      <c r="C91" s="80">
        <v>3.8226299694189602E-3</v>
      </c>
      <c r="D91" s="81">
        <v>6.1720933971914506E-2</v>
      </c>
      <c r="E91" s="82">
        <v>2616</v>
      </c>
      <c r="F91" s="83">
        <v>0</v>
      </c>
      <c r="G91" s="5"/>
      <c r="H91" s="79" t="s">
        <v>106</v>
      </c>
      <c r="I91" s="100">
        <v>1.7224112034686099E-3</v>
      </c>
      <c r="J91" s="94"/>
      <c r="K91" s="9">
        <f t="shared" si="4"/>
        <v>2.7799758564303934E-2</v>
      </c>
      <c r="L91" s="9">
        <f t="shared" si="5"/>
        <v>-1.0667597300193373E-4</v>
      </c>
    </row>
    <row r="92" spans="2:12" x14ac:dyDescent="0.2">
      <c r="B92" s="79" t="s">
        <v>107</v>
      </c>
      <c r="C92" s="80">
        <v>1.1467889908256881E-3</v>
      </c>
      <c r="D92" s="81">
        <v>3.3851320588057995E-2</v>
      </c>
      <c r="E92" s="82">
        <v>2616</v>
      </c>
      <c r="F92" s="83">
        <v>0</v>
      </c>
      <c r="G92" s="5"/>
      <c r="H92" s="79" t="s">
        <v>107</v>
      </c>
      <c r="I92" s="100">
        <v>7.6511777451038574E-3</v>
      </c>
      <c r="J92" s="94"/>
      <c r="K92" s="9">
        <f t="shared" si="4"/>
        <v>0.22576382031591982</v>
      </c>
      <c r="L92" s="9">
        <f t="shared" si="5"/>
        <v>-2.5920071218819726E-4</v>
      </c>
    </row>
    <row r="93" spans="2:12" x14ac:dyDescent="0.2">
      <c r="B93" s="79" t="s">
        <v>176</v>
      </c>
      <c r="C93" s="80">
        <v>0.6861620795107034</v>
      </c>
      <c r="D93" s="81">
        <v>0.46414009690170732</v>
      </c>
      <c r="E93" s="82">
        <v>2616</v>
      </c>
      <c r="F93" s="83">
        <v>0</v>
      </c>
      <c r="G93" s="5"/>
      <c r="H93" s="79" t="s">
        <v>176</v>
      </c>
      <c r="I93" s="100">
        <v>5.6499499996714476E-2</v>
      </c>
      <c r="J93" s="94"/>
      <c r="K93" s="9">
        <f t="shared" si="4"/>
        <v>3.8203304790986409E-2</v>
      </c>
      <c r="L93" s="9">
        <f t="shared" si="5"/>
        <v>-8.352610487188869E-2</v>
      </c>
    </row>
    <row r="94" spans="2:12" x14ac:dyDescent="0.2">
      <c r="B94" s="79" t="s">
        <v>108</v>
      </c>
      <c r="C94" s="80">
        <v>1.0703363914373088E-2</v>
      </c>
      <c r="D94" s="81">
        <v>0.10292157776833898</v>
      </c>
      <c r="E94" s="82">
        <v>2616</v>
      </c>
      <c r="F94" s="83">
        <v>0</v>
      </c>
      <c r="G94" s="5"/>
      <c r="H94" s="79" t="s">
        <v>108</v>
      </c>
      <c r="I94" s="100">
        <v>1.215029036786E-2</v>
      </c>
      <c r="J94" s="94"/>
      <c r="K94" s="9">
        <f t="shared" si="4"/>
        <v>0.11679029460122785</v>
      </c>
      <c r="L94" s="9">
        <f t="shared" si="5"/>
        <v>-1.2635735119143662E-3</v>
      </c>
    </row>
    <row r="95" spans="2:12" x14ac:dyDescent="0.2">
      <c r="B95" s="79" t="s">
        <v>109</v>
      </c>
      <c r="C95" s="80">
        <v>7.6452599388379206E-4</v>
      </c>
      <c r="D95" s="81">
        <v>2.7644775855973559E-2</v>
      </c>
      <c r="E95" s="82">
        <v>2616</v>
      </c>
      <c r="F95" s="83">
        <v>0</v>
      </c>
      <c r="G95" s="5"/>
      <c r="H95" s="79" t="s">
        <v>109</v>
      </c>
      <c r="I95" s="100">
        <v>-1.763754985540545E-3</v>
      </c>
      <c r="J95" s="94"/>
      <c r="K95" s="9">
        <f t="shared" si="4"/>
        <v>-6.3751884196464964E-2</v>
      </c>
      <c r="L95" s="9">
        <f t="shared" si="5"/>
        <v>4.8777264113592173E-5</v>
      </c>
    </row>
    <row r="96" spans="2:12" x14ac:dyDescent="0.2">
      <c r="B96" s="79" t="s">
        <v>177</v>
      </c>
      <c r="C96" s="80">
        <v>7.6452599388379206E-4</v>
      </c>
      <c r="D96" s="81">
        <v>2.7644775855973729E-2</v>
      </c>
      <c r="E96" s="82">
        <v>2616</v>
      </c>
      <c r="F96" s="83">
        <v>0</v>
      </c>
      <c r="G96" s="5"/>
      <c r="H96" s="79" t="s">
        <v>177</v>
      </c>
      <c r="I96" s="100">
        <v>-3.3443974373903607E-3</v>
      </c>
      <c r="J96" s="94"/>
      <c r="K96" s="9">
        <f t="shared" si="4"/>
        <v>-0.12088506617041218</v>
      </c>
      <c r="L96" s="9">
        <f t="shared" si="5"/>
        <v>9.2490486740942762E-5</v>
      </c>
    </row>
    <row r="97" spans="2:12" x14ac:dyDescent="0.2">
      <c r="B97" s="79" t="s">
        <v>110</v>
      </c>
      <c r="C97" s="80">
        <v>4.5871559633027525E-3</v>
      </c>
      <c r="D97" s="81">
        <v>6.7585945930775104E-2</v>
      </c>
      <c r="E97" s="82">
        <v>2616</v>
      </c>
      <c r="F97" s="83">
        <v>0</v>
      </c>
      <c r="G97" s="5"/>
      <c r="H97" s="79" t="s">
        <v>110</v>
      </c>
      <c r="I97" s="100">
        <v>1.3145705436887251E-2</v>
      </c>
      <c r="J97" s="94"/>
      <c r="K97" s="9">
        <f t="shared" si="4"/>
        <v>0.19361131749496169</v>
      </c>
      <c r="L97" s="9">
        <f t="shared" si="5"/>
        <v>-8.9221805297217359E-4</v>
      </c>
    </row>
    <row r="98" spans="2:12" x14ac:dyDescent="0.2">
      <c r="B98" s="79" t="s">
        <v>111</v>
      </c>
      <c r="C98" s="80">
        <v>5.7339449541284407E-3</v>
      </c>
      <c r="D98" s="81">
        <v>7.551984487318858E-2</v>
      </c>
      <c r="E98" s="82">
        <v>2616</v>
      </c>
      <c r="F98" s="83">
        <v>0</v>
      </c>
      <c r="G98" s="5"/>
      <c r="H98" s="79" t="s">
        <v>111</v>
      </c>
      <c r="I98" s="100">
        <v>7.4787281106024448E-4</v>
      </c>
      <c r="J98" s="94"/>
      <c r="K98" s="9">
        <f t="shared" si="4"/>
        <v>9.8462139425411696E-3</v>
      </c>
      <c r="L98" s="9">
        <f t="shared" si="5"/>
        <v>-5.6783240729764541E-5</v>
      </c>
    </row>
    <row r="99" spans="2:12" x14ac:dyDescent="0.2">
      <c r="B99" s="79" t="s">
        <v>112</v>
      </c>
      <c r="C99" s="80">
        <v>1.7584097859327217E-2</v>
      </c>
      <c r="D99" s="81">
        <v>0.13145913220882507</v>
      </c>
      <c r="E99" s="82">
        <v>2616</v>
      </c>
      <c r="F99" s="83">
        <v>0</v>
      </c>
      <c r="G99" s="5"/>
      <c r="H99" s="79" t="s">
        <v>112</v>
      </c>
      <c r="I99" s="100">
        <v>-1.024835164380717E-2</v>
      </c>
      <c r="J99" s="94"/>
      <c r="K99" s="9">
        <f t="shared" si="4"/>
        <v>-7.6587631885567678E-2</v>
      </c>
      <c r="L99" s="9">
        <f t="shared" si="5"/>
        <v>1.3708292088467366E-3</v>
      </c>
    </row>
    <row r="100" spans="2:12" x14ac:dyDescent="0.2">
      <c r="B100" s="79" t="s">
        <v>113</v>
      </c>
      <c r="C100" s="80">
        <v>2.8669724770642203E-2</v>
      </c>
      <c r="D100" s="81">
        <v>0.16690842068535752</v>
      </c>
      <c r="E100" s="82">
        <v>2616</v>
      </c>
      <c r="F100" s="83">
        <v>0</v>
      </c>
      <c r="G100" s="5"/>
      <c r="H100" s="79" t="s">
        <v>113</v>
      </c>
      <c r="I100" s="100">
        <v>-1.5021755547934751E-2</v>
      </c>
      <c r="J100" s="94"/>
      <c r="K100" s="9">
        <f t="shared" si="4"/>
        <v>-8.7419711305695882E-2</v>
      </c>
      <c r="L100" s="9">
        <f t="shared" si="5"/>
        <v>2.5802748319272693E-3</v>
      </c>
    </row>
    <row r="101" spans="2:12" x14ac:dyDescent="0.2">
      <c r="B101" s="79" t="s">
        <v>114</v>
      </c>
      <c r="C101" s="80">
        <v>0.17928134556574923</v>
      </c>
      <c r="D101" s="81">
        <v>0.3836610642353403</v>
      </c>
      <c r="E101" s="82">
        <v>2616</v>
      </c>
      <c r="F101" s="83">
        <v>0</v>
      </c>
      <c r="G101" s="5"/>
      <c r="H101" s="79" t="s">
        <v>114</v>
      </c>
      <c r="I101" s="100">
        <v>-2.3929856252995711E-2</v>
      </c>
      <c r="J101" s="94"/>
      <c r="K101" s="9">
        <f t="shared" si="4"/>
        <v>-5.1190181270822324E-2</v>
      </c>
      <c r="L101" s="9">
        <f t="shared" si="5"/>
        <v>1.1182205410347309E-2</v>
      </c>
    </row>
    <row r="102" spans="2:12" x14ac:dyDescent="0.2">
      <c r="B102" s="79" t="s">
        <v>115</v>
      </c>
      <c r="C102" s="80">
        <v>4.6636085626911315E-2</v>
      </c>
      <c r="D102" s="81">
        <v>0.21089846727842823</v>
      </c>
      <c r="E102" s="82">
        <v>2616</v>
      </c>
      <c r="F102" s="83">
        <v>0</v>
      </c>
      <c r="G102" s="5"/>
      <c r="H102" s="79" t="s">
        <v>115</v>
      </c>
      <c r="I102" s="100">
        <v>-2.7030597580578841E-3</v>
      </c>
      <c r="J102" s="94"/>
      <c r="K102" s="9">
        <f t="shared" si="4"/>
        <v>-1.2219148223226688E-2</v>
      </c>
      <c r="L102" s="9">
        <f t="shared" si="5"/>
        <v>5.9772898285230807E-4</v>
      </c>
    </row>
    <row r="103" spans="2:12" x14ac:dyDescent="0.2">
      <c r="B103" s="79" t="s">
        <v>116</v>
      </c>
      <c r="C103" s="80">
        <v>1.2996941896024464E-2</v>
      </c>
      <c r="D103" s="81">
        <v>0.1132825094641326</v>
      </c>
      <c r="E103" s="82">
        <v>2616</v>
      </c>
      <c r="F103" s="83">
        <v>0</v>
      </c>
      <c r="G103" s="5"/>
      <c r="H103" s="79" t="s">
        <v>116</v>
      </c>
      <c r="I103" s="100">
        <v>-7.4643693677209199E-3</v>
      </c>
      <c r="J103" s="94"/>
      <c r="K103" s="9">
        <f t="shared" si="4"/>
        <v>-6.5035241782764625E-2</v>
      </c>
      <c r="L103" s="9">
        <f t="shared" si="5"/>
        <v>8.5638970589233053E-4</v>
      </c>
    </row>
    <row r="104" spans="2:12" x14ac:dyDescent="0.2">
      <c r="B104" s="79" t="s">
        <v>117</v>
      </c>
      <c r="C104" s="80">
        <v>0.14105504587155962</v>
      </c>
      <c r="D104" s="81">
        <v>0.34814487219505202</v>
      </c>
      <c r="E104" s="82">
        <v>2616</v>
      </c>
      <c r="F104" s="83">
        <v>0</v>
      </c>
      <c r="G104" s="5"/>
      <c r="H104" s="79" t="s">
        <v>117</v>
      </c>
      <c r="I104" s="100">
        <v>-3.6993368526546701E-2</v>
      </c>
      <c r="J104" s="94"/>
      <c r="K104" s="9">
        <f t="shared" ref="K104:K121" si="6">((1-C104)/D104)*I104</f>
        <v>-9.1270243424090139E-2</v>
      </c>
      <c r="L104" s="9">
        <f t="shared" ref="L104:L121" si="7">((0-C104)/D104)*I104</f>
        <v>1.4988304327320541E-2</v>
      </c>
    </row>
    <row r="105" spans="2:12" x14ac:dyDescent="0.2">
      <c r="B105" s="79" t="s">
        <v>118</v>
      </c>
      <c r="C105" s="80">
        <v>6.4984709480122322E-3</v>
      </c>
      <c r="D105" s="81">
        <v>8.036609825725731E-2</v>
      </c>
      <c r="E105" s="82">
        <v>2616</v>
      </c>
      <c r="F105" s="83">
        <v>0</v>
      </c>
      <c r="G105" s="5"/>
      <c r="H105" s="79" t="s">
        <v>118</v>
      </c>
      <c r="I105" s="100">
        <v>6.0752277905372094E-3</v>
      </c>
      <c r="J105" s="94"/>
      <c r="K105" s="9">
        <f t="shared" si="6"/>
        <v>7.5103162031295953E-2</v>
      </c>
      <c r="L105" s="9">
        <f t="shared" si="7"/>
        <v>-4.9124807792690691E-4</v>
      </c>
    </row>
    <row r="106" spans="2:12" x14ac:dyDescent="0.2">
      <c r="B106" s="79" t="s">
        <v>119</v>
      </c>
      <c r="C106" s="80">
        <v>1.0703363914373088E-2</v>
      </c>
      <c r="D106" s="81">
        <v>0.10292157776833895</v>
      </c>
      <c r="E106" s="82">
        <v>2616</v>
      </c>
      <c r="F106" s="83">
        <v>0</v>
      </c>
      <c r="G106" s="5"/>
      <c r="H106" s="79" t="s">
        <v>119</v>
      </c>
      <c r="I106" s="100">
        <v>7.612961865091656E-3</v>
      </c>
      <c r="J106" s="94"/>
      <c r="K106" s="9">
        <f t="shared" si="6"/>
        <v>7.3176856856349046E-2</v>
      </c>
      <c r="L106" s="9">
        <f t="shared" si="7"/>
        <v>-7.9171251622015958E-4</v>
      </c>
    </row>
    <row r="107" spans="2:12" x14ac:dyDescent="0.2">
      <c r="B107" s="79" t="s">
        <v>120</v>
      </c>
      <c r="C107" s="80">
        <v>0.12538226299694188</v>
      </c>
      <c r="D107" s="81">
        <v>0.33121516678181806</v>
      </c>
      <c r="E107" s="82">
        <v>2616</v>
      </c>
      <c r="F107" s="83">
        <v>0</v>
      </c>
      <c r="G107" s="5"/>
      <c r="H107" s="79" t="s">
        <v>120</v>
      </c>
      <c r="I107" s="100">
        <v>6.2685794514285006E-2</v>
      </c>
      <c r="J107" s="94"/>
      <c r="K107" s="9">
        <f t="shared" si="6"/>
        <v>0.1655301847226047</v>
      </c>
      <c r="L107" s="9">
        <f t="shared" si="7"/>
        <v>-2.3729851656037734E-2</v>
      </c>
    </row>
    <row r="108" spans="2:12" x14ac:dyDescent="0.2">
      <c r="B108" s="79" t="s">
        <v>121</v>
      </c>
      <c r="C108" s="80">
        <v>7.6452599388379206E-4</v>
      </c>
      <c r="D108" s="81">
        <v>2.7644775855973781E-2</v>
      </c>
      <c r="E108" s="82">
        <v>2616</v>
      </c>
      <c r="F108" s="83">
        <v>0</v>
      </c>
      <c r="G108" s="5"/>
      <c r="H108" s="79" t="s">
        <v>121</v>
      </c>
      <c r="I108" s="100">
        <v>2.5403778516024855E-3</v>
      </c>
      <c r="J108" s="94"/>
      <c r="K108" s="9">
        <f t="shared" si="6"/>
        <v>9.1823340508370085E-2</v>
      </c>
      <c r="L108" s="9">
        <f t="shared" si="7"/>
        <v>-7.0255042470061279E-5</v>
      </c>
    </row>
    <row r="109" spans="2:12" x14ac:dyDescent="0.2">
      <c r="B109" s="79" t="s">
        <v>122</v>
      </c>
      <c r="C109" s="80">
        <v>0.19648318042813456</v>
      </c>
      <c r="D109" s="81">
        <v>0.39741403354353178</v>
      </c>
      <c r="E109" s="82">
        <v>2616</v>
      </c>
      <c r="F109" s="83">
        <v>0</v>
      </c>
      <c r="G109" s="5"/>
      <c r="H109" s="79" t="s">
        <v>122</v>
      </c>
      <c r="I109" s="100">
        <v>-3.8737200727527893E-6</v>
      </c>
      <c r="J109" s="94"/>
      <c r="K109" s="9">
        <f t="shared" si="6"/>
        <v>-7.8321321595430517E-6</v>
      </c>
      <c r="L109" s="9">
        <f t="shared" si="7"/>
        <v>1.9151836013345048E-6</v>
      </c>
    </row>
    <row r="110" spans="2:12" x14ac:dyDescent="0.2">
      <c r="B110" s="79" t="s">
        <v>123</v>
      </c>
      <c r="C110" s="80">
        <v>5.2752293577981654E-2</v>
      </c>
      <c r="D110" s="81">
        <v>0.22358130040655086</v>
      </c>
      <c r="E110" s="82">
        <v>2616</v>
      </c>
      <c r="F110" s="83">
        <v>0</v>
      </c>
      <c r="G110" s="5"/>
      <c r="H110" s="79" t="s">
        <v>123</v>
      </c>
      <c r="I110" s="100">
        <v>3.1176256067622778E-2</v>
      </c>
      <c r="J110" s="94"/>
      <c r="K110" s="9">
        <f t="shared" si="6"/>
        <v>0.13208455716637357</v>
      </c>
      <c r="L110" s="9">
        <f t="shared" si="7"/>
        <v>-7.355798583115236E-3</v>
      </c>
    </row>
    <row r="111" spans="2:12" x14ac:dyDescent="0.2">
      <c r="B111" s="79" t="s">
        <v>124</v>
      </c>
      <c r="C111" s="80">
        <v>9.9770642201834861E-2</v>
      </c>
      <c r="D111" s="81">
        <v>0.29975124319264795</v>
      </c>
      <c r="E111" s="82">
        <v>2616</v>
      </c>
      <c r="F111" s="83">
        <v>0</v>
      </c>
      <c r="G111" s="5"/>
      <c r="H111" s="79" t="s">
        <v>124</v>
      </c>
      <c r="I111" s="100">
        <v>-1.1844226231777617E-2</v>
      </c>
      <c r="J111" s="94"/>
      <c r="K111" s="9">
        <f t="shared" si="6"/>
        <v>-3.5571229198861479E-2</v>
      </c>
      <c r="L111" s="9">
        <f t="shared" si="7"/>
        <v>3.9422890959247749E-3</v>
      </c>
    </row>
    <row r="112" spans="2:12" x14ac:dyDescent="0.2">
      <c r="B112" s="79" t="s">
        <v>125</v>
      </c>
      <c r="C112" s="80">
        <v>8.1039755351681952E-2</v>
      </c>
      <c r="D112" s="81">
        <v>0.27294833265723367</v>
      </c>
      <c r="E112" s="82">
        <v>2616</v>
      </c>
      <c r="F112" s="83">
        <v>0</v>
      </c>
      <c r="G112" s="5"/>
      <c r="H112" s="79" t="s">
        <v>125</v>
      </c>
      <c r="I112" s="100">
        <v>6.6268648682021461E-3</v>
      </c>
      <c r="J112" s="94"/>
      <c r="K112" s="9">
        <f t="shared" si="6"/>
        <v>2.2311275182552374E-2</v>
      </c>
      <c r="L112" s="9">
        <f t="shared" si="7"/>
        <v>-1.9675500576959667E-3</v>
      </c>
    </row>
    <row r="113" spans="2:13" x14ac:dyDescent="0.2">
      <c r="B113" s="79" t="s">
        <v>126</v>
      </c>
      <c r="C113" s="80">
        <v>3.8226299694189603E-4</v>
      </c>
      <c r="D113" s="81">
        <v>1.9551547175145571E-2</v>
      </c>
      <c r="E113" s="82">
        <v>2616</v>
      </c>
      <c r="F113" s="83">
        <v>0</v>
      </c>
      <c r="G113" s="5"/>
      <c r="H113" s="79" t="s">
        <v>126</v>
      </c>
      <c r="I113" s="100">
        <v>-8.6786310071613573E-5</v>
      </c>
      <c r="J113" s="94"/>
      <c r="K113" s="9">
        <f t="shared" si="6"/>
        <v>-4.4371493518893931E-3</v>
      </c>
      <c r="L113" s="9">
        <f t="shared" si="7"/>
        <v>1.6968066355217564E-6</v>
      </c>
    </row>
    <row r="114" spans="2:13" x14ac:dyDescent="0.2">
      <c r="B114" s="79" t="s">
        <v>51</v>
      </c>
      <c r="C114" s="80">
        <v>0.81613149847094801</v>
      </c>
      <c r="D114" s="81">
        <v>0.3874509779708924</v>
      </c>
      <c r="E114" s="82">
        <v>2616</v>
      </c>
      <c r="F114" s="83">
        <v>0</v>
      </c>
      <c r="G114" s="5"/>
      <c r="H114" s="79" t="s">
        <v>51</v>
      </c>
      <c r="I114" s="100">
        <v>-2.7402464710750918E-2</v>
      </c>
      <c r="J114" s="94"/>
      <c r="K114" s="9">
        <f t="shared" si="6"/>
        <v>-1.3004097062692189E-2</v>
      </c>
      <c r="L114" s="9">
        <f t="shared" si="7"/>
        <v>5.7720888209662841E-2</v>
      </c>
    </row>
    <row r="115" spans="2:13" x14ac:dyDescent="0.2">
      <c r="B115" s="79" t="s">
        <v>52</v>
      </c>
      <c r="C115" s="84">
        <v>2.0363149847094801</v>
      </c>
      <c r="D115" s="85">
        <v>1.3724341714810162</v>
      </c>
      <c r="E115" s="82">
        <v>2616</v>
      </c>
      <c r="F115" s="83">
        <v>0</v>
      </c>
      <c r="G115" s="5"/>
      <c r="H115" s="79" t="s">
        <v>52</v>
      </c>
      <c r="I115" s="100">
        <v>-2.2938963582666984E-2</v>
      </c>
      <c r="J115" s="94"/>
      <c r="K115" s="9"/>
      <c r="L115" s="9"/>
      <c r="M115" s="2" t="str">
        <f>"((memsleep-"&amp;C115&amp;")/"&amp;D115&amp;")*("&amp;I115&amp;")"</f>
        <v>((memsleep-2.03631498470948)/1.37243417148102)*(-0.022938963582667)</v>
      </c>
    </row>
    <row r="116" spans="2:13" x14ac:dyDescent="0.2">
      <c r="B116" s="79" t="s">
        <v>127</v>
      </c>
      <c r="C116" s="86">
        <v>2.790519877675841E-2</v>
      </c>
      <c r="D116" s="87">
        <v>0.16473272923143698</v>
      </c>
      <c r="E116" s="82">
        <v>2616</v>
      </c>
      <c r="F116" s="83">
        <v>0</v>
      </c>
      <c r="G116" s="5"/>
      <c r="H116" s="79" t="s">
        <v>127</v>
      </c>
      <c r="I116" s="100">
        <v>-1.1802554894284037E-2</v>
      </c>
      <c r="J116" s="94"/>
      <c r="K116" s="9">
        <f t="shared" si="6"/>
        <v>-6.9647375524061528E-2</v>
      </c>
      <c r="L116" s="9">
        <f t="shared" si="7"/>
        <v>1.9993151448118329E-3</v>
      </c>
    </row>
    <row r="117" spans="2:13" x14ac:dyDescent="0.2">
      <c r="B117" s="79" t="s">
        <v>128</v>
      </c>
      <c r="C117" s="86">
        <v>1.3761467889908258E-2</v>
      </c>
      <c r="D117" s="87">
        <v>0.11652158591076918</v>
      </c>
      <c r="E117" s="82">
        <v>2616</v>
      </c>
      <c r="F117" s="83">
        <v>0</v>
      </c>
      <c r="G117" s="5"/>
      <c r="H117" s="79" t="s">
        <v>128</v>
      </c>
      <c r="I117" s="100">
        <v>-8.6268780205394132E-3</v>
      </c>
      <c r="J117" s="94"/>
      <c r="K117" s="9">
        <f t="shared" si="6"/>
        <v>-7.3017882902701392E-2</v>
      </c>
      <c r="L117" s="9">
        <f t="shared" si="7"/>
        <v>1.018854180037694E-3</v>
      </c>
    </row>
    <row r="118" spans="2:13" x14ac:dyDescent="0.2">
      <c r="B118" s="79" t="s">
        <v>129</v>
      </c>
      <c r="C118" s="86">
        <v>2.1788990825688075E-2</v>
      </c>
      <c r="D118" s="87">
        <v>0.14602185268624915</v>
      </c>
      <c r="E118" s="82">
        <v>2616</v>
      </c>
      <c r="F118" s="83">
        <v>0</v>
      </c>
      <c r="G118" s="5"/>
      <c r="H118" s="79" t="s">
        <v>129</v>
      </c>
      <c r="I118" s="100">
        <v>-6.5641549563296986E-3</v>
      </c>
      <c r="J118" s="94"/>
      <c r="K118" s="9">
        <f t="shared" si="6"/>
        <v>-4.3973751367232944E-2</v>
      </c>
      <c r="L118" s="9">
        <f t="shared" si="7"/>
        <v>9.7948566937564605E-4</v>
      </c>
    </row>
    <row r="119" spans="2:13" x14ac:dyDescent="0.2">
      <c r="B119" s="79" t="s">
        <v>130</v>
      </c>
      <c r="C119" s="86">
        <v>3.9373088685015288E-2</v>
      </c>
      <c r="D119" s="87">
        <v>0.19451815436313516</v>
      </c>
      <c r="E119" s="82">
        <v>2616</v>
      </c>
      <c r="F119" s="83">
        <v>0</v>
      </c>
      <c r="G119" s="5"/>
      <c r="H119" s="79" t="s">
        <v>130</v>
      </c>
      <c r="I119" s="100">
        <v>-1.780383132259911E-2</v>
      </c>
      <c r="J119" s="94"/>
      <c r="K119" s="9">
        <f t="shared" si="6"/>
        <v>-8.7924130007284662E-2</v>
      </c>
      <c r="L119" s="9">
        <f t="shared" si="7"/>
        <v>3.6037347356746201E-3</v>
      </c>
    </row>
    <row r="120" spans="2:13" x14ac:dyDescent="0.2">
      <c r="B120" s="79" t="s">
        <v>131</v>
      </c>
      <c r="C120" s="86">
        <v>1.6437308868501529E-2</v>
      </c>
      <c r="D120" s="87">
        <v>0.12717431423900755</v>
      </c>
      <c r="E120" s="82">
        <v>2616</v>
      </c>
      <c r="F120" s="83">
        <v>0</v>
      </c>
      <c r="G120" s="5"/>
      <c r="H120" s="79" t="s">
        <v>131</v>
      </c>
      <c r="I120" s="100">
        <v>-3.8154551581089375E-3</v>
      </c>
      <c r="J120" s="94"/>
      <c r="K120" s="9">
        <f t="shared" si="6"/>
        <v>-2.9508626530892076E-2</v>
      </c>
      <c r="L120" s="9">
        <f t="shared" si="7"/>
        <v>4.9314844182991033E-4</v>
      </c>
    </row>
    <row r="121" spans="2:13" x14ac:dyDescent="0.2">
      <c r="B121" s="79" t="s">
        <v>132</v>
      </c>
      <c r="C121" s="86">
        <v>2.0259938837920488E-2</v>
      </c>
      <c r="D121" s="87">
        <v>0.14091509620026302</v>
      </c>
      <c r="E121" s="82">
        <v>2616</v>
      </c>
      <c r="F121" s="83">
        <v>0</v>
      </c>
      <c r="G121" s="5"/>
      <c r="H121" s="79" t="s">
        <v>132</v>
      </c>
      <c r="I121" s="100">
        <v>-9.016997527254671E-3</v>
      </c>
      <c r="J121" s="94"/>
      <c r="K121" s="9">
        <f t="shared" si="6"/>
        <v>-6.2692457707269569E-2</v>
      </c>
      <c r="L121" s="9">
        <f t="shared" si="7"/>
        <v>1.296410557348922E-3</v>
      </c>
    </row>
    <row r="122" spans="2:13" x14ac:dyDescent="0.2">
      <c r="B122" s="79" t="s">
        <v>178</v>
      </c>
      <c r="C122" s="86">
        <v>4.5871559633027525E-2</v>
      </c>
      <c r="D122" s="87">
        <v>0.2092464974375422</v>
      </c>
      <c r="E122" s="82">
        <v>2616</v>
      </c>
      <c r="F122" s="83">
        <v>0</v>
      </c>
      <c r="G122" s="5"/>
      <c r="H122" s="79" t="s">
        <v>178</v>
      </c>
      <c r="I122" s="100">
        <v>-1.6102386749987999E-2</v>
      </c>
      <c r="J122" s="94"/>
      <c r="K122" s="9">
        <f t="shared" ref="K122" si="8">((1-C122)/D122)*I122</f>
        <v>-7.3424144939571875E-2</v>
      </c>
      <c r="L122" s="9">
        <f t="shared" ref="L122" si="9">((0-C122)/D122)*I122</f>
        <v>3.5300069682486475E-3</v>
      </c>
    </row>
    <row r="123" spans="2:13" x14ac:dyDescent="0.2">
      <c r="B123" s="79" t="s">
        <v>179</v>
      </c>
      <c r="C123" s="86">
        <v>8.027522935779817E-3</v>
      </c>
      <c r="D123" s="87">
        <v>8.9253162223325896E-2</v>
      </c>
      <c r="E123" s="82">
        <v>2616</v>
      </c>
      <c r="F123" s="83">
        <v>0</v>
      </c>
      <c r="G123" s="5"/>
      <c r="H123" s="79" t="s">
        <v>179</v>
      </c>
      <c r="I123" s="100">
        <v>6.5813366903044062E-4</v>
      </c>
      <c r="J123" s="94"/>
      <c r="K123" s="9">
        <f t="shared" ref="K123:K136" si="10">((1-C123)/D123)*I123</f>
        <v>7.3145922188611314E-3</v>
      </c>
      <c r="L123" s="9">
        <f t="shared" ref="L123:L136" si="11">((0-C123)/D123)*I123</f>
        <v>-5.9193231828934007E-5</v>
      </c>
    </row>
    <row r="124" spans="2:13" x14ac:dyDescent="0.2">
      <c r="B124" s="79" t="s">
        <v>180</v>
      </c>
      <c r="C124" s="86">
        <v>2.675840978593272E-3</v>
      </c>
      <c r="D124" s="87">
        <v>5.1669153096423705E-2</v>
      </c>
      <c r="E124" s="82">
        <v>2616</v>
      </c>
      <c r="F124" s="83">
        <v>0</v>
      </c>
      <c r="G124" s="5"/>
      <c r="H124" s="79" t="s">
        <v>180</v>
      </c>
      <c r="I124" s="100">
        <v>1.1463233351466744E-3</v>
      </c>
      <c r="J124" s="94"/>
      <c r="K124" s="9">
        <f t="shared" si="10"/>
        <v>2.2126469811847991E-2</v>
      </c>
      <c r="L124" s="9">
        <f t="shared" si="11"/>
        <v>-5.9365767988860073E-5</v>
      </c>
    </row>
    <row r="125" spans="2:13" x14ac:dyDescent="0.2">
      <c r="B125" s="79" t="s">
        <v>181</v>
      </c>
      <c r="C125" s="86">
        <v>0.16972477064220184</v>
      </c>
      <c r="D125" s="87">
        <v>0.37546259642409768</v>
      </c>
      <c r="E125" s="82">
        <v>2616</v>
      </c>
      <c r="F125" s="83">
        <v>0</v>
      </c>
      <c r="G125" s="5"/>
      <c r="H125" s="79" t="s">
        <v>181</v>
      </c>
      <c r="I125" s="100">
        <v>-1.5656525414387171E-2</v>
      </c>
      <c r="J125" s="94"/>
      <c r="K125" s="9">
        <f t="shared" si="10"/>
        <v>-3.4621891376613825E-2</v>
      </c>
      <c r="L125" s="9">
        <f t="shared" si="11"/>
        <v>7.0774032095840423E-3</v>
      </c>
    </row>
    <row r="126" spans="2:13" x14ac:dyDescent="0.2">
      <c r="B126" s="79" t="s">
        <v>182</v>
      </c>
      <c r="C126" s="86">
        <v>8.7920489296636081E-2</v>
      </c>
      <c r="D126" s="87">
        <v>0.28323337097313528</v>
      </c>
      <c r="E126" s="82">
        <v>2616</v>
      </c>
      <c r="F126" s="83">
        <v>0</v>
      </c>
      <c r="G126" s="5"/>
      <c r="H126" s="79" t="s">
        <v>182</v>
      </c>
      <c r="I126" s="100">
        <v>-7.7877423276737764E-3</v>
      </c>
      <c r="J126" s="94"/>
      <c r="K126" s="9">
        <f t="shared" si="10"/>
        <v>-2.5078401557358503E-2</v>
      </c>
      <c r="L126" s="9">
        <f t="shared" si="11"/>
        <v>2.4174485994100819E-3</v>
      </c>
    </row>
    <row r="127" spans="2:13" x14ac:dyDescent="0.2">
      <c r="B127" s="79" t="s">
        <v>183</v>
      </c>
      <c r="C127" s="86">
        <v>5.1223241590214068E-2</v>
      </c>
      <c r="D127" s="87">
        <v>0.22049491145121244</v>
      </c>
      <c r="E127" s="82">
        <v>2616</v>
      </c>
      <c r="F127" s="83">
        <v>0</v>
      </c>
      <c r="G127" s="5"/>
      <c r="H127" s="79" t="s">
        <v>183</v>
      </c>
      <c r="I127" s="100">
        <v>-1.6037741331313044E-2</v>
      </c>
      <c r="J127" s="94"/>
      <c r="K127" s="9">
        <f t="shared" si="10"/>
        <v>-6.9009466623925417E-2</v>
      </c>
      <c r="L127" s="9">
        <f t="shared" si="11"/>
        <v>3.7257326863843697E-3</v>
      </c>
    </row>
    <row r="128" spans="2:13" x14ac:dyDescent="0.2">
      <c r="B128" s="79" t="s">
        <v>184</v>
      </c>
      <c r="C128" s="86">
        <v>6.6131498470948014E-2</v>
      </c>
      <c r="D128" s="87">
        <v>0.24855932944494297</v>
      </c>
      <c r="E128" s="82">
        <v>2616</v>
      </c>
      <c r="F128" s="83">
        <v>0</v>
      </c>
      <c r="G128" s="5"/>
      <c r="H128" s="79" t="s">
        <v>184</v>
      </c>
      <c r="I128" s="100">
        <v>-1.5278718208411739E-2</v>
      </c>
      <c r="J128" s="94"/>
      <c r="K128" s="9">
        <f t="shared" si="10"/>
        <v>-5.7404056047450067E-2</v>
      </c>
      <c r="L128" s="9">
        <f t="shared" si="11"/>
        <v>4.0650436742565958E-3</v>
      </c>
    </row>
    <row r="129" spans="2:13" x14ac:dyDescent="0.2">
      <c r="B129" s="79" t="s">
        <v>185</v>
      </c>
      <c r="C129" s="86">
        <v>3.6314984709480122E-2</v>
      </c>
      <c r="D129" s="87">
        <v>0.18710849650836969</v>
      </c>
      <c r="E129" s="82">
        <v>2616</v>
      </c>
      <c r="F129" s="83">
        <v>0</v>
      </c>
      <c r="G129" s="5"/>
      <c r="H129" s="79" t="s">
        <v>185</v>
      </c>
      <c r="I129" s="100">
        <v>-1.2870830658940749E-2</v>
      </c>
      <c r="J129" s="94"/>
      <c r="K129" s="9">
        <f t="shared" si="10"/>
        <v>-6.629002355223447E-2</v>
      </c>
      <c r="L129" s="9">
        <f t="shared" si="11"/>
        <v>2.4980373809846391E-3</v>
      </c>
    </row>
    <row r="130" spans="2:13" x14ac:dyDescent="0.2">
      <c r="B130" s="79" t="s">
        <v>186</v>
      </c>
      <c r="C130" s="86">
        <v>3.5168195718654434E-2</v>
      </c>
      <c r="D130" s="87">
        <v>0.18423997775978357</v>
      </c>
      <c r="E130" s="82">
        <v>2616</v>
      </c>
      <c r="F130" s="83">
        <v>0</v>
      </c>
      <c r="G130" s="5"/>
      <c r="H130" s="79" t="s">
        <v>186</v>
      </c>
      <c r="I130" s="100">
        <v>-1.5811562882753451E-2</v>
      </c>
      <c r="J130" s="94"/>
      <c r="K130" s="9">
        <f t="shared" si="10"/>
        <v>-8.2802326238692048E-2</v>
      </c>
      <c r="L130" s="9">
        <f t="shared" si="11"/>
        <v>3.0181513525989177E-3</v>
      </c>
    </row>
    <row r="131" spans="2:13" x14ac:dyDescent="0.2">
      <c r="B131" s="79" t="s">
        <v>187</v>
      </c>
      <c r="C131" s="86">
        <v>8.6009174311926603E-2</v>
      </c>
      <c r="D131" s="87">
        <v>0.28043120019355139</v>
      </c>
      <c r="E131" s="82">
        <v>2616</v>
      </c>
      <c r="F131" s="83">
        <v>0</v>
      </c>
      <c r="G131" s="5"/>
      <c r="H131" s="79" t="s">
        <v>187</v>
      </c>
      <c r="I131" s="100">
        <v>-3.5734272398952154E-3</v>
      </c>
      <c r="J131" s="94"/>
      <c r="K131" s="9">
        <f t="shared" si="10"/>
        <v>-1.1646634580153203E-2</v>
      </c>
      <c r="L131" s="9">
        <f t="shared" si="11"/>
        <v>1.0959819241047554E-3</v>
      </c>
    </row>
    <row r="132" spans="2:13" x14ac:dyDescent="0.2">
      <c r="B132" s="79" t="s">
        <v>188</v>
      </c>
      <c r="C132" s="86">
        <v>2.2935779816513763E-2</v>
      </c>
      <c r="D132" s="87">
        <v>0.14972741735259387</v>
      </c>
      <c r="E132" s="82">
        <v>2616</v>
      </c>
      <c r="F132" s="83">
        <v>0</v>
      </c>
      <c r="G132" s="5"/>
      <c r="H132" s="79" t="s">
        <v>188</v>
      </c>
      <c r="I132" s="100">
        <v>5.8518461337932356E-4</v>
      </c>
      <c r="J132" s="94"/>
      <c r="K132" s="9">
        <f t="shared" si="10"/>
        <v>3.8186923814253477E-3</v>
      </c>
      <c r="L132" s="9">
        <f t="shared" si="11"/>
        <v>-8.9640666230641973E-5</v>
      </c>
    </row>
    <row r="133" spans="2:13" x14ac:dyDescent="0.2">
      <c r="B133" s="79" t="s">
        <v>189</v>
      </c>
      <c r="C133" s="86">
        <v>6.8807339449541288E-3</v>
      </c>
      <c r="D133" s="87">
        <v>8.2680122134479991E-2</v>
      </c>
      <c r="E133" s="82">
        <v>2616</v>
      </c>
      <c r="F133" s="83">
        <v>0</v>
      </c>
      <c r="G133" s="5"/>
      <c r="H133" s="79" t="s">
        <v>189</v>
      </c>
      <c r="I133" s="100">
        <v>7.8700000094569858E-3</v>
      </c>
      <c r="J133" s="94"/>
      <c r="K133" s="9">
        <f t="shared" si="10"/>
        <v>9.4531169421019662E-2</v>
      </c>
      <c r="L133" s="9">
        <f t="shared" si="11"/>
        <v>-6.5495036550360043E-4</v>
      </c>
    </row>
    <row r="134" spans="2:13" x14ac:dyDescent="0.2">
      <c r="B134" s="79" t="s">
        <v>190</v>
      </c>
      <c r="C134" s="86">
        <v>0.31766055045871561</v>
      </c>
      <c r="D134" s="87">
        <v>0.46565568096977783</v>
      </c>
      <c r="E134" s="82">
        <v>2616</v>
      </c>
      <c r="F134" s="83">
        <v>0</v>
      </c>
      <c r="G134" s="5"/>
      <c r="H134" s="79" t="s">
        <v>190</v>
      </c>
      <c r="I134" s="100">
        <v>-1.5193082959462841E-2</v>
      </c>
      <c r="J134" s="94"/>
      <c r="K134" s="9">
        <f t="shared" si="10"/>
        <v>-2.226288712252987E-2</v>
      </c>
      <c r="L134" s="9">
        <f t="shared" si="11"/>
        <v>1.0364402912505502E-2</v>
      </c>
    </row>
    <row r="135" spans="2:13" x14ac:dyDescent="0.2">
      <c r="B135" s="79" t="s">
        <v>191</v>
      </c>
      <c r="C135" s="86">
        <v>0.15596330275229359</v>
      </c>
      <c r="D135" s="87">
        <v>0.36288991555761252</v>
      </c>
      <c r="E135" s="82">
        <v>2616</v>
      </c>
      <c r="F135" s="83">
        <v>0</v>
      </c>
      <c r="G135" s="5"/>
      <c r="H135" s="79" t="s">
        <v>191</v>
      </c>
      <c r="I135" s="100">
        <v>-4.6116207372795242E-3</v>
      </c>
      <c r="J135" s="94"/>
      <c r="K135" s="9">
        <f t="shared" si="10"/>
        <v>-1.0726054842476017E-2</v>
      </c>
      <c r="L135" s="9">
        <f t="shared" si="11"/>
        <v>1.9819883948053508E-3</v>
      </c>
    </row>
    <row r="136" spans="2:13" x14ac:dyDescent="0.2">
      <c r="B136" s="79" t="s">
        <v>192</v>
      </c>
      <c r="C136" s="86">
        <v>1.9877675840978593E-2</v>
      </c>
      <c r="D136" s="87">
        <v>0.13960660497102767</v>
      </c>
      <c r="E136" s="82">
        <v>2616</v>
      </c>
      <c r="F136" s="83">
        <v>0</v>
      </c>
      <c r="G136" s="5"/>
      <c r="H136" s="79" t="s">
        <v>192</v>
      </c>
      <c r="I136" s="100">
        <v>6.2797513855939585E-4</v>
      </c>
      <c r="J136" s="94"/>
      <c r="K136" s="9">
        <f t="shared" si="10"/>
        <v>4.4087631272650089E-3</v>
      </c>
      <c r="L136" s="9">
        <f t="shared" si="11"/>
        <v>-8.9413292752644466E-5</v>
      </c>
    </row>
    <row r="137" spans="2:13" ht="15.75" thickBot="1" x14ac:dyDescent="0.25">
      <c r="B137" s="88" t="s">
        <v>53</v>
      </c>
      <c r="C137" s="89">
        <v>3.2643718397510706</v>
      </c>
      <c r="D137" s="90">
        <v>10.208795676411683</v>
      </c>
      <c r="E137" s="91">
        <v>2616</v>
      </c>
      <c r="F137" s="92">
        <v>45</v>
      </c>
      <c r="G137" s="5"/>
      <c r="H137" s="88" t="s">
        <v>53</v>
      </c>
      <c r="I137" s="101">
        <v>1.5067533274963716E-2</v>
      </c>
      <c r="J137" s="94"/>
      <c r="K137" s="9"/>
      <c r="L137" s="9"/>
      <c r="M137" s="2" t="str">
        <f>"((landarea-"&amp;C137&amp;")/"&amp;D137&amp;")*("&amp;I137&amp;")"</f>
        <v>((landarea-3.26437183975107)/10.2087956764117)*(0.0150675332749637)</v>
      </c>
    </row>
    <row r="138" spans="2:13" ht="22.5" customHeight="1" thickTop="1" x14ac:dyDescent="0.2">
      <c r="B138" s="93" t="s">
        <v>46</v>
      </c>
      <c r="C138" s="93"/>
      <c r="D138" s="93"/>
      <c r="E138" s="93"/>
      <c r="F138" s="93"/>
      <c r="G138" s="5"/>
      <c r="H138" s="93" t="s">
        <v>7</v>
      </c>
      <c r="I138" s="93"/>
      <c r="J138" s="94"/>
      <c r="K138" s="9"/>
      <c r="L138" s="9"/>
    </row>
  </sheetData>
  <mergeCells count="7">
    <mergeCell ref="K5:L5"/>
    <mergeCell ref="B5:F5"/>
    <mergeCell ref="B6"/>
    <mergeCell ref="B138:F138"/>
    <mergeCell ref="H4:I4"/>
    <mergeCell ref="H5:H6"/>
    <mergeCell ref="H138:I138"/>
  </mergeCells>
  <pageMargins left="0.25" right="0.2" top="0.25" bottom="0.25" header="0.55000000000000004" footer="0.05"/>
  <pageSetup scale="50" fitToHeight="0" orientation="landscape" r:id="rId1"/>
  <rowBreaks count="1" manualBreakCount="1"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20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136</v>
      </c>
    </row>
    <row r="3" spans="1:10" x14ac:dyDescent="0.25">
      <c r="B3" t="s">
        <v>134</v>
      </c>
    </row>
    <row r="5" spans="1:10" ht="15.75" customHeight="1" thickBot="1" x14ac:dyDescent="0.3">
      <c r="C5" s="102" t="s">
        <v>21</v>
      </c>
      <c r="D5" s="102"/>
      <c r="E5" s="102"/>
      <c r="F5" s="102"/>
      <c r="G5" s="102"/>
      <c r="H5" s="102"/>
      <c r="I5" s="102"/>
      <c r="J5" s="6"/>
    </row>
    <row r="6" spans="1:10" ht="25.5" thickTop="1" x14ac:dyDescent="0.25">
      <c r="C6" s="103" t="s">
        <v>13</v>
      </c>
      <c r="D6" s="104"/>
      <c r="E6" s="105" t="s">
        <v>14</v>
      </c>
      <c r="F6" s="106"/>
      <c r="G6" s="107" t="s">
        <v>15</v>
      </c>
      <c r="H6" s="106" t="s">
        <v>16</v>
      </c>
      <c r="I6" s="108" t="s">
        <v>17</v>
      </c>
      <c r="J6" s="6"/>
    </row>
    <row r="7" spans="1:10" ht="15.75" thickBot="1" x14ac:dyDescent="0.3">
      <c r="C7" s="109"/>
      <c r="D7" s="110"/>
      <c r="E7" s="111" t="s">
        <v>18</v>
      </c>
      <c r="F7" s="112" t="s">
        <v>19</v>
      </c>
      <c r="G7" s="112" t="s">
        <v>20</v>
      </c>
      <c r="H7" s="113"/>
      <c r="I7" s="114"/>
      <c r="J7" s="6"/>
    </row>
    <row r="8" spans="1:10" ht="15.75" thickTop="1" x14ac:dyDescent="0.25">
      <c r="C8" s="115" t="s">
        <v>5</v>
      </c>
      <c r="D8" s="116" t="s">
        <v>57</v>
      </c>
      <c r="E8" s="117">
        <v>0.56059536057676174</v>
      </c>
      <c r="F8" s="118">
        <v>1.360642920780299E-3</v>
      </c>
      <c r="G8" s="119"/>
      <c r="H8" s="120">
        <v>412.00770019460543</v>
      </c>
      <c r="I8" s="121">
        <v>0</v>
      </c>
      <c r="J8" s="6"/>
    </row>
    <row r="9" spans="1:10" ht="36.75" thickBot="1" x14ac:dyDescent="0.3">
      <c r="C9" s="122"/>
      <c r="D9" s="123" t="s">
        <v>59</v>
      </c>
      <c r="E9" s="124">
        <v>0.86486459009453498</v>
      </c>
      <c r="F9" s="125">
        <v>1.3608421801971674E-3</v>
      </c>
      <c r="G9" s="125">
        <v>0.99580159962051285</v>
      </c>
      <c r="H9" s="126">
        <v>635.53628971820081</v>
      </c>
      <c r="I9" s="127">
        <v>0</v>
      </c>
      <c r="J9" s="6"/>
    </row>
    <row r="10" spans="1:10" ht="15.75" customHeight="1" thickTop="1" x14ac:dyDescent="0.25">
      <c r="C10" s="128" t="s">
        <v>42</v>
      </c>
      <c r="D10" s="128"/>
      <c r="E10" s="128"/>
      <c r="F10" s="128"/>
      <c r="G10" s="128"/>
      <c r="H10" s="128"/>
      <c r="I10" s="128"/>
      <c r="J10" s="6"/>
    </row>
    <row r="12" spans="1:10" x14ac:dyDescent="0.25">
      <c r="D12" t="str">
        <f>"Combined Score="&amp;E8&amp;" + "&amp;E9&amp;" * Urban Score"</f>
        <v>Combined Score=0.560595360576762 + 0.864864590094535 * Urban Score</v>
      </c>
    </row>
    <row r="14" spans="1:10" x14ac:dyDescent="0.25">
      <c r="B14" t="s">
        <v>11</v>
      </c>
    </row>
    <row r="16" spans="1:10" ht="15.75" customHeight="1" thickBot="1" x14ac:dyDescent="0.3">
      <c r="C16" s="102" t="s">
        <v>21</v>
      </c>
      <c r="D16" s="102"/>
      <c r="E16" s="102"/>
      <c r="F16" s="102"/>
      <c r="G16" s="102"/>
      <c r="H16" s="102"/>
      <c r="I16" s="102"/>
      <c r="J16" s="6"/>
    </row>
    <row r="17" spans="2:10" ht="25.5" thickTop="1" x14ac:dyDescent="0.25">
      <c r="C17" s="103" t="s">
        <v>13</v>
      </c>
      <c r="D17" s="104"/>
      <c r="E17" s="105" t="s">
        <v>14</v>
      </c>
      <c r="F17" s="106"/>
      <c r="G17" s="107" t="s">
        <v>15</v>
      </c>
      <c r="H17" s="106" t="s">
        <v>16</v>
      </c>
      <c r="I17" s="108" t="s">
        <v>17</v>
      </c>
      <c r="J17" s="6"/>
    </row>
    <row r="18" spans="2:10" ht="15.75" thickBot="1" x14ac:dyDescent="0.3">
      <c r="C18" s="109"/>
      <c r="D18" s="110"/>
      <c r="E18" s="111" t="s">
        <v>18</v>
      </c>
      <c r="F18" s="112" t="s">
        <v>19</v>
      </c>
      <c r="G18" s="112" t="s">
        <v>20</v>
      </c>
      <c r="H18" s="113"/>
      <c r="I18" s="114"/>
      <c r="J18" s="6"/>
    </row>
    <row r="19" spans="2:10" ht="15.75" thickTop="1" x14ac:dyDescent="0.25">
      <c r="C19" s="115" t="s">
        <v>5</v>
      </c>
      <c r="D19" s="116" t="s">
        <v>57</v>
      </c>
      <c r="E19" s="117">
        <v>-0.73181695579879424</v>
      </c>
      <c r="F19" s="118">
        <v>1.917190420211323E-3</v>
      </c>
      <c r="G19" s="119"/>
      <c r="H19" s="120">
        <v>-381.71323415966657</v>
      </c>
      <c r="I19" s="121">
        <v>0</v>
      </c>
      <c r="J19" s="6"/>
    </row>
    <row r="20" spans="2:10" ht="36.75" thickBot="1" x14ac:dyDescent="0.3">
      <c r="C20" s="122"/>
      <c r="D20" s="123" t="s">
        <v>58</v>
      </c>
      <c r="E20" s="124">
        <v>0.60444802670131148</v>
      </c>
      <c r="F20" s="125">
        <v>1.9175569607787122E-3</v>
      </c>
      <c r="G20" s="125">
        <v>0.98710008529150883</v>
      </c>
      <c r="H20" s="126">
        <v>315.21776878838978</v>
      </c>
      <c r="I20" s="127">
        <v>0</v>
      </c>
      <c r="J20" s="6"/>
    </row>
    <row r="21" spans="2:10" ht="15.75" customHeight="1" thickTop="1" x14ac:dyDescent="0.25">
      <c r="C21" s="128" t="s">
        <v>42</v>
      </c>
      <c r="D21" s="128"/>
      <c r="E21" s="128"/>
      <c r="F21" s="128"/>
      <c r="G21" s="128"/>
      <c r="H21" s="128"/>
      <c r="I21" s="128"/>
      <c r="J21" s="6"/>
    </row>
    <row r="23" spans="2:10" x14ac:dyDescent="0.25">
      <c r="D23" t="str">
        <f>"Combined Score="&amp;E19&amp;" + "&amp;E20&amp;" * Rural Score"</f>
        <v>Combined Score=-0.731816955798794 + 0.604448026701311 * Rural Score</v>
      </c>
    </row>
    <row r="26" spans="2:10" x14ac:dyDescent="0.25">
      <c r="B26" t="s">
        <v>22</v>
      </c>
    </row>
    <row r="28" spans="2:10" x14ac:dyDescent="0.25">
      <c r="C28" s="102" t="s">
        <v>23</v>
      </c>
      <c r="D28" s="102"/>
      <c r="E28" s="102"/>
      <c r="F28" s="6"/>
    </row>
    <row r="29" spans="2:10" ht="15.75" thickBot="1" x14ac:dyDescent="0.3">
      <c r="C29" s="129" t="s">
        <v>43</v>
      </c>
      <c r="D29" s="130"/>
      <c r="E29" s="130"/>
      <c r="F29" s="6"/>
    </row>
    <row r="30" spans="2:10" ht="15.75" thickTop="1" x14ac:dyDescent="0.25">
      <c r="C30" s="131" t="s">
        <v>24</v>
      </c>
      <c r="D30" s="116" t="s">
        <v>25</v>
      </c>
      <c r="E30" s="132">
        <v>6030.9999330000128</v>
      </c>
      <c r="F30" s="6"/>
    </row>
    <row r="31" spans="2:10" x14ac:dyDescent="0.25">
      <c r="C31" s="133"/>
      <c r="D31" s="134" t="s">
        <v>26</v>
      </c>
      <c r="E31" s="135">
        <v>0</v>
      </c>
      <c r="F31" s="6"/>
    </row>
    <row r="32" spans="2:10" x14ac:dyDescent="0.25">
      <c r="C32" s="133" t="s">
        <v>1</v>
      </c>
      <c r="D32" s="136"/>
      <c r="E32" s="137">
        <v>5.7200525434650672E-2</v>
      </c>
      <c r="F32" s="6"/>
    </row>
    <row r="33" spans="3:6" ht="15" customHeight="1" x14ac:dyDescent="0.25">
      <c r="C33" s="133" t="s">
        <v>44</v>
      </c>
      <c r="D33" s="136"/>
      <c r="E33" s="138">
        <v>1.3546896464196365E-2</v>
      </c>
      <c r="F33" s="6"/>
    </row>
    <row r="34" spans="3:6" x14ac:dyDescent="0.25">
      <c r="C34" s="133" t="s">
        <v>27</v>
      </c>
      <c r="D34" s="136"/>
      <c r="E34" s="137">
        <v>-0.10867100027424412</v>
      </c>
      <c r="F34" s="6"/>
    </row>
    <row r="35" spans="3:6" x14ac:dyDescent="0.25">
      <c r="C35" s="133" t="s">
        <v>28</v>
      </c>
      <c r="D35" s="136"/>
      <c r="E35" s="139" t="s">
        <v>195</v>
      </c>
      <c r="F35" s="6"/>
    </row>
    <row r="36" spans="3:6" ht="15" customHeight="1" x14ac:dyDescent="0.25">
      <c r="C36" s="133" t="s">
        <v>29</v>
      </c>
      <c r="D36" s="136"/>
      <c r="E36" s="140">
        <v>1.0520453797685565</v>
      </c>
      <c r="F36" s="6"/>
    </row>
    <row r="37" spans="3:6" x14ac:dyDescent="0.25">
      <c r="C37" s="133" t="s">
        <v>30</v>
      </c>
      <c r="D37" s="136"/>
      <c r="E37" s="141">
        <v>0.51340862886181515</v>
      </c>
      <c r="F37" s="6"/>
    </row>
    <row r="38" spans="3:6" ht="15" customHeight="1" x14ac:dyDescent="0.25">
      <c r="C38" s="133" t="s">
        <v>31</v>
      </c>
      <c r="D38" s="136"/>
      <c r="E38" s="141">
        <v>3.1533558778436555E-2</v>
      </c>
      <c r="F38" s="6"/>
    </row>
    <row r="39" spans="3:6" x14ac:dyDescent="0.25">
      <c r="C39" s="133" t="s">
        <v>32</v>
      </c>
      <c r="D39" s="136"/>
      <c r="E39" s="141">
        <v>-0.69974377680294131</v>
      </c>
      <c r="F39" s="6"/>
    </row>
    <row r="40" spans="3:6" ht="15" customHeight="1" x14ac:dyDescent="0.25">
      <c r="C40" s="133" t="s">
        <v>33</v>
      </c>
      <c r="D40" s="136"/>
      <c r="E40" s="141">
        <v>6.3056675130267872E-2</v>
      </c>
      <c r="F40" s="6"/>
    </row>
    <row r="41" spans="3:6" x14ac:dyDescent="0.25">
      <c r="C41" s="133" t="s">
        <v>34</v>
      </c>
      <c r="D41" s="136"/>
      <c r="E41" s="142">
        <v>-1.5635827637819912</v>
      </c>
      <c r="F41" s="6"/>
    </row>
    <row r="42" spans="3:6" x14ac:dyDescent="0.25">
      <c r="C42" s="133" t="s">
        <v>35</v>
      </c>
      <c r="D42" s="136"/>
      <c r="E42" s="142">
        <v>3.230443738774921</v>
      </c>
      <c r="F42" s="6"/>
    </row>
    <row r="43" spans="3:6" x14ac:dyDescent="0.25">
      <c r="C43" s="133" t="s">
        <v>36</v>
      </c>
      <c r="D43" s="143" t="s">
        <v>37</v>
      </c>
      <c r="E43" s="137">
        <v>-0.99084630775710858</v>
      </c>
      <c r="F43" s="6"/>
    </row>
    <row r="44" spans="3:6" x14ac:dyDescent="0.25">
      <c r="C44" s="133"/>
      <c r="D44" s="143" t="s">
        <v>38</v>
      </c>
      <c r="E44" s="137">
        <v>-0.46342907775046271</v>
      </c>
      <c r="F44" s="6"/>
    </row>
    <row r="45" spans="3:6" x14ac:dyDescent="0.25">
      <c r="C45" s="133"/>
      <c r="D45" s="143" t="s">
        <v>39</v>
      </c>
      <c r="E45" s="137">
        <v>0.27340894360434753</v>
      </c>
      <c r="F45" s="6"/>
    </row>
    <row r="46" spans="3:6" ht="15.75" thickBot="1" x14ac:dyDescent="0.3">
      <c r="C46" s="122"/>
      <c r="D46" s="144" t="s">
        <v>40</v>
      </c>
      <c r="E46" s="145">
        <v>1.0452227651441899</v>
      </c>
      <c r="F46" s="6"/>
    </row>
    <row r="47" spans="3:6" ht="15.75" customHeight="1" thickTop="1" x14ac:dyDescent="0.25">
      <c r="C47" s="128" t="s">
        <v>133</v>
      </c>
      <c r="D47" s="128"/>
      <c r="E47" s="128"/>
      <c r="F47" s="6"/>
    </row>
    <row r="49" spans="2:2" x14ac:dyDescent="0.25">
      <c r="B49" t="s">
        <v>135</v>
      </c>
    </row>
    <row r="81" spans="1:17" ht="15.75" thickBot="1" x14ac:dyDescent="0.3"/>
    <row r="82" spans="1:17" ht="15.75" customHeight="1" thickTop="1" x14ac:dyDescent="0.25">
      <c r="A82" s="146" t="s">
        <v>45</v>
      </c>
      <c r="B82" s="105" t="s">
        <v>54</v>
      </c>
      <c r="C82" s="106"/>
      <c r="D82" s="106"/>
      <c r="E82" s="106"/>
      <c r="F82" s="106"/>
      <c r="G82" s="106" t="s">
        <v>55</v>
      </c>
      <c r="H82" s="106"/>
      <c r="I82" s="106"/>
      <c r="J82" s="106"/>
      <c r="K82" s="106"/>
      <c r="L82" s="106" t="s">
        <v>56</v>
      </c>
      <c r="M82" s="106"/>
      <c r="N82" s="106"/>
      <c r="O82" s="106"/>
      <c r="P82" s="108"/>
      <c r="Q82" s="130"/>
    </row>
    <row r="83" spans="1:17" ht="15.75" thickBot="1" x14ac:dyDescent="0.3">
      <c r="A83" s="147"/>
      <c r="B83" s="111" t="s">
        <v>196</v>
      </c>
      <c r="C83" s="112" t="s">
        <v>197</v>
      </c>
      <c r="D83" s="112" t="s">
        <v>198</v>
      </c>
      <c r="E83" s="112" t="s">
        <v>199</v>
      </c>
      <c r="F83" s="112" t="s">
        <v>200</v>
      </c>
      <c r="G83" s="112" t="s">
        <v>196</v>
      </c>
      <c r="H83" s="112" t="s">
        <v>197</v>
      </c>
      <c r="I83" s="112" t="s">
        <v>198</v>
      </c>
      <c r="J83" s="112" t="s">
        <v>199</v>
      </c>
      <c r="K83" s="112" t="s">
        <v>200</v>
      </c>
      <c r="L83" s="112" t="s">
        <v>196</v>
      </c>
      <c r="M83" s="112" t="s">
        <v>197</v>
      </c>
      <c r="N83" s="112" t="s">
        <v>198</v>
      </c>
      <c r="O83" s="112" t="s">
        <v>199</v>
      </c>
      <c r="P83" s="148" t="s">
        <v>200</v>
      </c>
      <c r="Q83" s="130"/>
    </row>
    <row r="84" spans="1:17" ht="15.75" thickTop="1" x14ac:dyDescent="0.25">
      <c r="A84" s="149" t="s">
        <v>60</v>
      </c>
      <c r="B84" s="150">
        <v>0</v>
      </c>
      <c r="C84" s="120">
        <v>0</v>
      </c>
      <c r="D84" s="118">
        <v>5.8117832870729323E-3</v>
      </c>
      <c r="E84" s="118">
        <v>4.0528894492429017E-2</v>
      </c>
      <c r="F84" s="118">
        <v>0.25516369850907838</v>
      </c>
      <c r="G84" s="118">
        <v>8.9968563561451979E-4</v>
      </c>
      <c r="H84" s="118">
        <v>1.5161771648381082E-2</v>
      </c>
      <c r="I84" s="118">
        <v>4.4127135202474542E-2</v>
      </c>
      <c r="J84" s="118">
        <v>0.1112268892459892</v>
      </c>
      <c r="K84" s="118">
        <v>0.33811853262544567</v>
      </c>
      <c r="L84" s="120">
        <v>0</v>
      </c>
      <c r="M84" s="120">
        <v>0</v>
      </c>
      <c r="N84" s="120">
        <v>0</v>
      </c>
      <c r="O84" s="120">
        <v>0</v>
      </c>
      <c r="P84" s="151">
        <v>0.10497457617620415</v>
      </c>
      <c r="Q84" s="130"/>
    </row>
    <row r="85" spans="1:17" x14ac:dyDescent="0.25">
      <c r="A85" s="152" t="s">
        <v>61</v>
      </c>
      <c r="B85" s="153">
        <v>0</v>
      </c>
      <c r="C85" s="154">
        <v>2.1332212888882846E-2</v>
      </c>
      <c r="D85" s="154">
        <v>8.4701957961578297E-2</v>
      </c>
      <c r="E85" s="154">
        <v>0.1104048471842386</v>
      </c>
      <c r="F85" s="154">
        <v>0.11320204792788495</v>
      </c>
      <c r="G85" s="154">
        <v>4.6083429540809115E-2</v>
      </c>
      <c r="H85" s="154">
        <v>6.3882545896665213E-2</v>
      </c>
      <c r="I85" s="154">
        <v>0.10809978023707985</v>
      </c>
      <c r="J85" s="154">
        <v>0.1404972821493477</v>
      </c>
      <c r="K85" s="154">
        <v>8.647447153602035E-2</v>
      </c>
      <c r="L85" s="155">
        <v>0</v>
      </c>
      <c r="M85" s="155">
        <v>0</v>
      </c>
      <c r="N85" s="154">
        <v>1.4940250645743636E-2</v>
      </c>
      <c r="O85" s="154">
        <v>5.9250962400161145E-2</v>
      </c>
      <c r="P85" s="156">
        <v>0.13925876883931343</v>
      </c>
      <c r="Q85" s="130"/>
    </row>
    <row r="86" spans="1:17" x14ac:dyDescent="0.25">
      <c r="A86" s="152" t="s">
        <v>62</v>
      </c>
      <c r="B86" s="157">
        <v>1.9218639856983673E-3</v>
      </c>
      <c r="C86" s="154">
        <v>6.548028174931303E-2</v>
      </c>
      <c r="D86" s="154">
        <v>0.12918166800139133</v>
      </c>
      <c r="E86" s="154">
        <v>0.18687246036604382</v>
      </c>
      <c r="F86" s="154">
        <v>9.6402288710190312E-2</v>
      </c>
      <c r="G86" s="154">
        <v>0.10409564234694993</v>
      </c>
      <c r="H86" s="154">
        <v>0.19319839717549545</v>
      </c>
      <c r="I86" s="154">
        <v>0.2138903685290193</v>
      </c>
      <c r="J86" s="154">
        <v>0.16887794755883728</v>
      </c>
      <c r="K86" s="154">
        <v>6.0273509397193697E-2</v>
      </c>
      <c r="L86" s="155">
        <v>0</v>
      </c>
      <c r="M86" s="154">
        <v>6.1392023487501276E-3</v>
      </c>
      <c r="N86" s="154">
        <v>4.2435827195126154E-2</v>
      </c>
      <c r="O86" s="154">
        <v>7.6152829618640588E-2</v>
      </c>
      <c r="P86" s="156">
        <v>6.5762874347645842E-2</v>
      </c>
      <c r="Q86" s="130"/>
    </row>
    <row r="87" spans="1:17" x14ac:dyDescent="0.25">
      <c r="A87" s="152" t="s">
        <v>63</v>
      </c>
      <c r="B87" s="157">
        <v>9.1672824276642487E-2</v>
      </c>
      <c r="C87" s="154">
        <v>0.19454524853521812</v>
      </c>
      <c r="D87" s="154">
        <v>0.18191276769735287</v>
      </c>
      <c r="E87" s="154">
        <v>0.13316174696731006</v>
      </c>
      <c r="F87" s="154">
        <v>5.0478449893009369E-2</v>
      </c>
      <c r="G87" s="154">
        <v>0.25136912347578089</v>
      </c>
      <c r="H87" s="154">
        <v>0.16456705175169259</v>
      </c>
      <c r="I87" s="154">
        <v>0.10202073411790898</v>
      </c>
      <c r="J87" s="154">
        <v>8.7086005576537437E-2</v>
      </c>
      <c r="K87" s="154">
        <v>2.4317098137257548E-2</v>
      </c>
      <c r="L87" s="154">
        <v>2.7553726134022693E-2</v>
      </c>
      <c r="M87" s="154">
        <v>0.15848400964436987</v>
      </c>
      <c r="N87" s="154">
        <v>0.1529565432601426</v>
      </c>
      <c r="O87" s="154">
        <v>0.18254203053114587</v>
      </c>
      <c r="P87" s="156">
        <v>0.15245305074962812</v>
      </c>
      <c r="Q87" s="130"/>
    </row>
    <row r="88" spans="1:17" x14ac:dyDescent="0.25">
      <c r="A88" s="152" t="s">
        <v>47</v>
      </c>
      <c r="B88" s="157">
        <v>0.46628477019049425</v>
      </c>
      <c r="C88" s="154">
        <v>0.35216116317643392</v>
      </c>
      <c r="D88" s="154">
        <v>0.33090775943270889</v>
      </c>
      <c r="E88" s="154">
        <v>0.32141522232108605</v>
      </c>
      <c r="F88" s="154">
        <v>0.21076856914544329</v>
      </c>
      <c r="G88" s="154">
        <v>0.35469677336363487</v>
      </c>
      <c r="H88" s="154">
        <v>0.31068207650932117</v>
      </c>
      <c r="I88" s="154">
        <v>0.3095688906696184</v>
      </c>
      <c r="J88" s="154">
        <v>0.28690128595538983</v>
      </c>
      <c r="K88" s="154">
        <v>0.16990396411735592</v>
      </c>
      <c r="L88" s="154">
        <v>0.43452538024994025</v>
      </c>
      <c r="M88" s="154">
        <v>0.51716471187942148</v>
      </c>
      <c r="N88" s="154">
        <v>0.35195269736375706</v>
      </c>
      <c r="O88" s="154">
        <v>0.33523590963925781</v>
      </c>
      <c r="P88" s="156">
        <v>0.2981200422423162</v>
      </c>
      <c r="Q88" s="130"/>
    </row>
    <row r="89" spans="1:17" x14ac:dyDescent="0.25">
      <c r="A89" s="152" t="s">
        <v>64</v>
      </c>
      <c r="B89" s="157">
        <v>1.7529760412999206E-2</v>
      </c>
      <c r="C89" s="154">
        <v>3.4678113401626007E-2</v>
      </c>
      <c r="D89" s="154">
        <v>5.0730811348885144E-2</v>
      </c>
      <c r="E89" s="154">
        <v>2.3701687845852585E-2</v>
      </c>
      <c r="F89" s="154">
        <v>1.1192015401196817E-2</v>
      </c>
      <c r="G89" s="154">
        <v>3.8120907425130246E-2</v>
      </c>
      <c r="H89" s="154">
        <v>3.5497280170488532E-2</v>
      </c>
      <c r="I89" s="154">
        <v>1.6970545482063278E-2</v>
      </c>
      <c r="J89" s="154">
        <v>1.6240804762955304E-2</v>
      </c>
      <c r="K89" s="154">
        <v>8.1682918028203148E-3</v>
      </c>
      <c r="L89" s="154">
        <v>1.0356774309012764E-2</v>
      </c>
      <c r="M89" s="154">
        <v>2.3888408311797595E-2</v>
      </c>
      <c r="N89" s="154">
        <v>3.3549904913262069E-2</v>
      </c>
      <c r="O89" s="154">
        <v>5.4676002734969531E-2</v>
      </c>
      <c r="P89" s="156">
        <v>3.812156079192161E-2</v>
      </c>
      <c r="Q89" s="130"/>
    </row>
    <row r="90" spans="1:17" x14ac:dyDescent="0.25">
      <c r="A90" s="152" t="s">
        <v>65</v>
      </c>
      <c r="B90" s="157">
        <v>0.22550148113219812</v>
      </c>
      <c r="C90" s="154">
        <v>7.6562792749484965E-2</v>
      </c>
      <c r="D90" s="154">
        <v>3.514853714485678E-2</v>
      </c>
      <c r="E90" s="154">
        <v>3.9032262027999995E-3</v>
      </c>
      <c r="F90" s="154">
        <v>1.6969369001335383E-3</v>
      </c>
      <c r="G90" s="154">
        <v>6.2458770998174012E-2</v>
      </c>
      <c r="H90" s="154">
        <v>1.7672709031706431E-2</v>
      </c>
      <c r="I90" s="154">
        <v>5.6406710731553376E-3</v>
      </c>
      <c r="J90" s="154">
        <v>3.3092457387502083E-3</v>
      </c>
      <c r="K90" s="155">
        <v>0</v>
      </c>
      <c r="L90" s="154">
        <v>0.32505327688251934</v>
      </c>
      <c r="M90" s="154">
        <v>0.12406285811272123</v>
      </c>
      <c r="N90" s="154">
        <v>9.282601742517739E-2</v>
      </c>
      <c r="O90" s="154">
        <v>5.0515024353587554E-2</v>
      </c>
      <c r="P90" s="156">
        <v>1.7998132771576917E-2</v>
      </c>
      <c r="Q90" s="130"/>
    </row>
    <row r="91" spans="1:17" x14ac:dyDescent="0.25">
      <c r="A91" s="152" t="s">
        <v>66</v>
      </c>
      <c r="B91" s="157">
        <v>1.8849078137023301E-2</v>
      </c>
      <c r="C91" s="154">
        <v>3.8776018667979251E-2</v>
      </c>
      <c r="D91" s="154">
        <v>6.2870502047220139E-2</v>
      </c>
      <c r="E91" s="154">
        <v>9.2040645302612259E-2</v>
      </c>
      <c r="F91" s="154">
        <v>3.0427478518073481E-2</v>
      </c>
      <c r="G91" s="154">
        <v>3.6051752585420635E-2</v>
      </c>
      <c r="H91" s="154">
        <v>8.718761578925649E-2</v>
      </c>
      <c r="I91" s="154">
        <v>0.10703607693925091</v>
      </c>
      <c r="J91" s="154">
        <v>3.1882341732304947E-2</v>
      </c>
      <c r="K91" s="154">
        <v>2.1916797153775251E-2</v>
      </c>
      <c r="L91" s="154">
        <v>8.416117035998285E-3</v>
      </c>
      <c r="M91" s="154">
        <v>2.6402125973958634E-2</v>
      </c>
      <c r="N91" s="154">
        <v>3.9839259494019202E-2</v>
      </c>
      <c r="O91" s="154">
        <v>4.6118570688021158E-2</v>
      </c>
      <c r="P91" s="156">
        <v>7.4174161557557045E-2</v>
      </c>
      <c r="Q91" s="130"/>
    </row>
    <row r="92" spans="1:17" x14ac:dyDescent="0.25">
      <c r="A92" s="152" t="s">
        <v>67</v>
      </c>
      <c r="B92" s="157">
        <v>9.6740634784201279E-2</v>
      </c>
      <c r="C92" s="154">
        <v>0.13790061351882918</v>
      </c>
      <c r="D92" s="154">
        <v>6.2341643647485546E-2</v>
      </c>
      <c r="E92" s="154">
        <v>1.8899407245226044E-2</v>
      </c>
      <c r="F92" s="154">
        <v>1.5353065456528188E-2</v>
      </c>
      <c r="G92" s="154">
        <v>4.7421775292429164E-2</v>
      </c>
      <c r="H92" s="154">
        <v>4.9281540698348426E-2</v>
      </c>
      <c r="I92" s="154">
        <v>1.2951981608737695E-2</v>
      </c>
      <c r="J92" s="154">
        <v>1.7727791292704249E-2</v>
      </c>
      <c r="K92" s="154">
        <v>3.2104874790634466E-3</v>
      </c>
      <c r="L92" s="154">
        <v>0.10157050712201204</v>
      </c>
      <c r="M92" s="154">
        <v>7.8353699569497684E-2</v>
      </c>
      <c r="N92" s="154">
        <v>0.17679799061376819</v>
      </c>
      <c r="O92" s="154">
        <v>0.12391097093704811</v>
      </c>
      <c r="P92" s="156">
        <v>5.6800880984795139E-2</v>
      </c>
      <c r="Q92" s="130"/>
    </row>
    <row r="93" spans="1:17" x14ac:dyDescent="0.25">
      <c r="A93" s="152" t="s">
        <v>48</v>
      </c>
      <c r="B93" s="157">
        <v>1.8030931245066385E-3</v>
      </c>
      <c r="C93" s="154">
        <v>8.0598026802443379E-3</v>
      </c>
      <c r="D93" s="154">
        <v>8.9769034066756702E-3</v>
      </c>
      <c r="E93" s="154">
        <v>8.8385672866416267E-4</v>
      </c>
      <c r="F93" s="155">
        <v>0</v>
      </c>
      <c r="G93" s="154">
        <v>1.6074762858161208E-2</v>
      </c>
      <c r="H93" s="154">
        <v>3.3542476304782936E-3</v>
      </c>
      <c r="I93" s="154">
        <v>2.3289814836562964E-4</v>
      </c>
      <c r="J93" s="155">
        <v>0</v>
      </c>
      <c r="K93" s="155">
        <v>0</v>
      </c>
      <c r="L93" s="154">
        <v>3.2094796852739685E-3</v>
      </c>
      <c r="M93" s="154">
        <v>5.3692339290266518E-4</v>
      </c>
      <c r="N93" s="154">
        <v>6.5556770855303191E-3</v>
      </c>
      <c r="O93" s="154">
        <v>8.8076968196410203E-3</v>
      </c>
      <c r="P93" s="156">
        <v>1.0315068484156244E-3</v>
      </c>
      <c r="Q93" s="130"/>
    </row>
    <row r="94" spans="1:17" x14ac:dyDescent="0.25">
      <c r="A94" s="152" t="s">
        <v>137</v>
      </c>
      <c r="B94" s="157">
        <v>1.8040406571211149E-3</v>
      </c>
      <c r="C94" s="154">
        <v>9.3906133756615194E-4</v>
      </c>
      <c r="D94" s="154">
        <v>1.1531680588182339E-2</v>
      </c>
      <c r="E94" s="154">
        <v>6.6454405023678173E-3</v>
      </c>
      <c r="F94" s="154">
        <v>6.9817013801476229E-4</v>
      </c>
      <c r="G94" s="154">
        <v>1.3012777576957558E-2</v>
      </c>
      <c r="H94" s="154">
        <v>1.7261437519053152E-2</v>
      </c>
      <c r="I94" s="154">
        <v>3.6293017784090058E-3</v>
      </c>
      <c r="J94" s="154">
        <v>5.4039829329334717E-3</v>
      </c>
      <c r="K94" s="154">
        <v>1.4087359199100099E-3</v>
      </c>
      <c r="L94" s="155">
        <v>0</v>
      </c>
      <c r="M94" s="155">
        <v>0</v>
      </c>
      <c r="N94" s="154">
        <v>5.6882128169416263E-4</v>
      </c>
      <c r="O94" s="155">
        <v>0</v>
      </c>
      <c r="P94" s="158">
        <v>0</v>
      </c>
      <c r="Q94" s="130"/>
    </row>
    <row r="95" spans="1:17" ht="24" x14ac:dyDescent="0.25">
      <c r="A95" s="152" t="s">
        <v>49</v>
      </c>
      <c r="B95" s="157">
        <v>7.7892453299114942E-2</v>
      </c>
      <c r="C95" s="154">
        <v>6.8698655692243343E-2</v>
      </c>
      <c r="D95" s="154">
        <v>1.8420163657405841E-2</v>
      </c>
      <c r="E95" s="154">
        <v>2.0746184264777588E-3</v>
      </c>
      <c r="F95" s="154">
        <v>3.3259103815430234E-4</v>
      </c>
      <c r="G95" s="154">
        <v>1.9949719910151813E-2</v>
      </c>
      <c r="H95" s="154">
        <v>3.4933566866628121E-3</v>
      </c>
      <c r="I95" s="154">
        <v>1.4263446238425772E-3</v>
      </c>
      <c r="J95" s="155">
        <v>0</v>
      </c>
      <c r="K95" s="155">
        <v>0</v>
      </c>
      <c r="L95" s="154">
        <v>8.9314738581221173E-2</v>
      </c>
      <c r="M95" s="154">
        <v>6.4968060766580474E-2</v>
      </c>
      <c r="N95" s="154">
        <v>8.7577010721779092E-2</v>
      </c>
      <c r="O95" s="154">
        <v>6.2058416812050411E-2</v>
      </c>
      <c r="P95" s="156">
        <v>1.1522504301895633E-2</v>
      </c>
      <c r="Q95" s="130"/>
    </row>
    <row r="96" spans="1:17" x14ac:dyDescent="0.25">
      <c r="A96" s="152" t="s">
        <v>50</v>
      </c>
      <c r="B96" s="153">
        <v>0</v>
      </c>
      <c r="C96" s="155">
        <v>0</v>
      </c>
      <c r="D96" s="154">
        <v>7.6882562372351344E-3</v>
      </c>
      <c r="E96" s="154">
        <v>5.2093677402216293E-2</v>
      </c>
      <c r="F96" s="154">
        <v>0.20720794759378861</v>
      </c>
      <c r="G96" s="154">
        <v>1.3056585367507455E-3</v>
      </c>
      <c r="H96" s="154">
        <v>2.050623382325592E-2</v>
      </c>
      <c r="I96" s="154">
        <v>6.757227471598036E-2</v>
      </c>
      <c r="J96" s="154">
        <v>0.12820042824569719</v>
      </c>
      <c r="K96" s="154">
        <v>0.27466673770671818</v>
      </c>
      <c r="L96" s="155">
        <v>0</v>
      </c>
      <c r="M96" s="155">
        <v>0</v>
      </c>
      <c r="N96" s="155">
        <v>0</v>
      </c>
      <c r="O96" s="154">
        <v>4.3327082468659032E-4</v>
      </c>
      <c r="P96" s="156">
        <v>3.9140879249234359E-2</v>
      </c>
      <c r="Q96" s="130"/>
    </row>
    <row r="97" spans="1:17" x14ac:dyDescent="0.25">
      <c r="A97" s="152" t="s">
        <v>138</v>
      </c>
      <c r="B97" s="153">
        <v>0</v>
      </c>
      <c r="C97" s="154">
        <v>7.0749080650893805E-4</v>
      </c>
      <c r="D97" s="154">
        <v>9.6428295064046148E-3</v>
      </c>
      <c r="E97" s="154">
        <v>7.3742690126751692E-3</v>
      </c>
      <c r="F97" s="154">
        <v>6.818958690254364E-3</v>
      </c>
      <c r="G97" s="154">
        <v>8.1826882137686699E-3</v>
      </c>
      <c r="H97" s="154">
        <v>1.8253735669194204E-2</v>
      </c>
      <c r="I97" s="154">
        <v>6.8329968740941027E-3</v>
      </c>
      <c r="J97" s="154">
        <v>2.1432865205147662E-3</v>
      </c>
      <c r="K97" s="154">
        <v>1.1541374124438982E-2</v>
      </c>
      <c r="L97" s="155">
        <v>0</v>
      </c>
      <c r="M97" s="155">
        <v>0</v>
      </c>
      <c r="N97" s="155">
        <v>0</v>
      </c>
      <c r="O97" s="155">
        <v>0</v>
      </c>
      <c r="P97" s="156">
        <v>6.410611394958185E-4</v>
      </c>
      <c r="Q97" s="130"/>
    </row>
    <row r="98" spans="1:17" x14ac:dyDescent="0.25">
      <c r="A98" s="152" t="s">
        <v>68</v>
      </c>
      <c r="B98" s="153">
        <v>0</v>
      </c>
      <c r="C98" s="155">
        <v>0</v>
      </c>
      <c r="D98" s="154">
        <v>1.705819514336812E-3</v>
      </c>
      <c r="E98" s="154">
        <v>1.840643243534891E-2</v>
      </c>
      <c r="F98" s="154">
        <v>7.8524426988219626E-2</v>
      </c>
      <c r="G98" s="155">
        <v>0</v>
      </c>
      <c r="H98" s="154">
        <v>3.0302359852628171E-3</v>
      </c>
      <c r="I98" s="154">
        <v>2.0403338472625571E-2</v>
      </c>
      <c r="J98" s="154">
        <v>3.3739545499404604E-2</v>
      </c>
      <c r="K98" s="154">
        <v>5.369926997649424E-2</v>
      </c>
      <c r="L98" s="155">
        <v>0</v>
      </c>
      <c r="M98" s="155">
        <v>0</v>
      </c>
      <c r="N98" s="155">
        <v>0</v>
      </c>
      <c r="O98" s="155">
        <v>0</v>
      </c>
      <c r="P98" s="156">
        <v>9.9271301617596341E-2</v>
      </c>
      <c r="Q98" s="130"/>
    </row>
    <row r="99" spans="1:17" x14ac:dyDescent="0.25">
      <c r="A99" s="152" t="s">
        <v>69</v>
      </c>
      <c r="B99" s="153">
        <v>0</v>
      </c>
      <c r="C99" s="155">
        <v>0</v>
      </c>
      <c r="D99" s="154">
        <v>7.939049725485205E-3</v>
      </c>
      <c r="E99" s="154">
        <v>0.10683485776872018</v>
      </c>
      <c r="F99" s="154">
        <v>0.62032084741601534</v>
      </c>
      <c r="G99" s="155">
        <v>0</v>
      </c>
      <c r="H99" s="154">
        <v>1.1670396179807087E-2</v>
      </c>
      <c r="I99" s="154">
        <v>0.10222343782093893</v>
      </c>
      <c r="J99" s="154">
        <v>0.42624863401938395</v>
      </c>
      <c r="K99" s="154">
        <v>0.7677938826387849</v>
      </c>
      <c r="L99" s="155">
        <v>0</v>
      </c>
      <c r="M99" s="155">
        <v>0</v>
      </c>
      <c r="N99" s="155">
        <v>0</v>
      </c>
      <c r="O99" s="154">
        <v>2.0406501951346742E-3</v>
      </c>
      <c r="P99" s="156">
        <v>0.17237601459048268</v>
      </c>
      <c r="Q99" s="130"/>
    </row>
    <row r="100" spans="1:17" x14ac:dyDescent="0.25">
      <c r="A100" s="152" t="s">
        <v>70</v>
      </c>
      <c r="B100" s="153">
        <v>0</v>
      </c>
      <c r="C100" s="155">
        <v>0</v>
      </c>
      <c r="D100" s="154">
        <v>9.7125212501838858E-3</v>
      </c>
      <c r="E100" s="154">
        <v>2.1260833650022994E-2</v>
      </c>
      <c r="F100" s="154">
        <v>3.9378217956174813E-2</v>
      </c>
      <c r="G100" s="155">
        <v>0</v>
      </c>
      <c r="H100" s="154">
        <v>7.1423699141284084E-3</v>
      </c>
      <c r="I100" s="154">
        <v>2.8130157409348648E-2</v>
      </c>
      <c r="J100" s="154">
        <v>3.4240465326379262E-2</v>
      </c>
      <c r="K100" s="154">
        <v>4.4575675927321187E-2</v>
      </c>
      <c r="L100" s="155">
        <v>0</v>
      </c>
      <c r="M100" s="155">
        <v>0</v>
      </c>
      <c r="N100" s="155">
        <v>0</v>
      </c>
      <c r="O100" s="155">
        <v>0</v>
      </c>
      <c r="P100" s="156">
        <v>2.5173570989168972E-2</v>
      </c>
      <c r="Q100" s="130"/>
    </row>
    <row r="101" spans="1:17" x14ac:dyDescent="0.25">
      <c r="A101" s="152" t="s">
        <v>71</v>
      </c>
      <c r="B101" s="157">
        <v>1.1350519109006867E-4</v>
      </c>
      <c r="C101" s="155">
        <v>0</v>
      </c>
      <c r="D101" s="155">
        <v>0</v>
      </c>
      <c r="E101" s="154">
        <v>1.920510404076374E-3</v>
      </c>
      <c r="F101" s="154">
        <v>5.460237305058702E-3</v>
      </c>
      <c r="G101" s="155">
        <v>0</v>
      </c>
      <c r="H101" s="154">
        <v>2.3035648449078318E-3</v>
      </c>
      <c r="I101" s="154">
        <v>1.4547712254455059E-3</v>
      </c>
      <c r="J101" s="155">
        <v>0</v>
      </c>
      <c r="K101" s="154">
        <v>1.1017418253867225E-2</v>
      </c>
      <c r="L101" s="154">
        <v>2.3738356486524605E-4</v>
      </c>
      <c r="M101" s="155">
        <v>0</v>
      </c>
      <c r="N101" s="155">
        <v>0</v>
      </c>
      <c r="O101" s="155">
        <v>0</v>
      </c>
      <c r="P101" s="158">
        <v>0</v>
      </c>
      <c r="Q101" s="130"/>
    </row>
    <row r="102" spans="1:17" x14ac:dyDescent="0.25">
      <c r="A102" s="152" t="s">
        <v>72</v>
      </c>
      <c r="B102" s="157">
        <v>7.7034660759357195E-3</v>
      </c>
      <c r="C102" s="154">
        <v>5.5308165516631909E-3</v>
      </c>
      <c r="D102" s="154">
        <v>4.4088190282105784E-3</v>
      </c>
      <c r="E102" s="154">
        <v>1.0815405824150279E-2</v>
      </c>
      <c r="F102" s="154">
        <v>4.5778737274937108E-3</v>
      </c>
      <c r="G102" s="154">
        <v>6.2396174493565349E-3</v>
      </c>
      <c r="H102" s="154">
        <v>7.4666373468588046E-3</v>
      </c>
      <c r="I102" s="154">
        <v>1.5226248125352971E-2</v>
      </c>
      <c r="J102" s="154">
        <v>6.0325777197422284E-3</v>
      </c>
      <c r="K102" s="154">
        <v>1.5033878411772569E-3</v>
      </c>
      <c r="L102" s="154">
        <v>2.3733517783359457E-3</v>
      </c>
      <c r="M102" s="154">
        <v>1.1880755769190114E-2</v>
      </c>
      <c r="N102" s="154">
        <v>5.1390394965347384E-3</v>
      </c>
      <c r="O102" s="154">
        <v>1.8550436272596628E-3</v>
      </c>
      <c r="P102" s="156">
        <v>7.2515822160818923E-3</v>
      </c>
      <c r="Q102" s="130"/>
    </row>
    <row r="103" spans="1:17" x14ac:dyDescent="0.25">
      <c r="A103" s="152" t="s">
        <v>73</v>
      </c>
      <c r="B103" s="157">
        <v>4.7212945664057149E-2</v>
      </c>
      <c r="C103" s="154">
        <v>0.25899877981473091</v>
      </c>
      <c r="D103" s="154">
        <v>0.37961374514016222</v>
      </c>
      <c r="E103" s="154">
        <v>0.31087053104011897</v>
      </c>
      <c r="F103" s="154">
        <v>0.11310795016374676</v>
      </c>
      <c r="G103" s="154">
        <v>0.29774575635770117</v>
      </c>
      <c r="H103" s="154">
        <v>0.40365179480317487</v>
      </c>
      <c r="I103" s="154">
        <v>0.27077799787982482</v>
      </c>
      <c r="J103" s="154">
        <v>0.22020720182312639</v>
      </c>
      <c r="K103" s="154">
        <v>5.6214821097161811E-2</v>
      </c>
      <c r="L103" s="154">
        <v>3.921446870546344E-2</v>
      </c>
      <c r="M103" s="154">
        <v>6.4343406863634614E-2</v>
      </c>
      <c r="N103" s="154">
        <v>0.21796478091643012</v>
      </c>
      <c r="O103" s="154">
        <v>0.34468851086334718</v>
      </c>
      <c r="P103" s="156">
        <v>0.28066005052609183</v>
      </c>
      <c r="Q103" s="130"/>
    </row>
    <row r="104" spans="1:17" x14ac:dyDescent="0.25">
      <c r="A104" s="152" t="s">
        <v>74</v>
      </c>
      <c r="B104" s="157">
        <v>0.59599568934677272</v>
      </c>
      <c r="C104" s="154">
        <v>0.34487784065065186</v>
      </c>
      <c r="D104" s="154">
        <v>0.12434761141670207</v>
      </c>
      <c r="E104" s="154">
        <v>3.4207313366106114E-2</v>
      </c>
      <c r="F104" s="154">
        <v>2.9091179234431662E-3</v>
      </c>
      <c r="G104" s="154">
        <v>0.27495881282236651</v>
      </c>
      <c r="H104" s="154">
        <v>3.4808040278838777E-2</v>
      </c>
      <c r="I104" s="154">
        <v>2.3489682934526614E-2</v>
      </c>
      <c r="J104" s="154">
        <v>5.8536605967409432E-3</v>
      </c>
      <c r="K104" s="154">
        <v>2.5856894254808831E-3</v>
      </c>
      <c r="L104" s="154">
        <v>0.60622071669799138</v>
      </c>
      <c r="M104" s="154">
        <v>0.59270649260895036</v>
      </c>
      <c r="N104" s="154">
        <v>0.37448637483262626</v>
      </c>
      <c r="O104" s="154">
        <v>0.2239801365906598</v>
      </c>
      <c r="P104" s="156">
        <v>0.10409288584858267</v>
      </c>
      <c r="Q104" s="130"/>
    </row>
    <row r="105" spans="1:17" x14ac:dyDescent="0.25">
      <c r="A105" s="152" t="s">
        <v>75</v>
      </c>
      <c r="B105" s="157">
        <v>5.660050072020229E-3</v>
      </c>
      <c r="C105" s="154">
        <v>1.4466206188238415E-2</v>
      </c>
      <c r="D105" s="154">
        <v>5.1870429323992761E-3</v>
      </c>
      <c r="E105" s="154">
        <v>5.6525572097911134E-4</v>
      </c>
      <c r="F105" s="154">
        <v>7.8091713128675252E-4</v>
      </c>
      <c r="G105" s="154">
        <v>1.2969227166052266E-2</v>
      </c>
      <c r="H105" s="154">
        <v>1.9385378987072006E-3</v>
      </c>
      <c r="I105" s="154">
        <v>1.035941503155276E-3</v>
      </c>
      <c r="J105" s="155">
        <v>0</v>
      </c>
      <c r="K105" s="154">
        <v>1.5756990358322415E-3</v>
      </c>
      <c r="L105" s="155">
        <v>0</v>
      </c>
      <c r="M105" s="154">
        <v>7.5640402916637203E-3</v>
      </c>
      <c r="N105" s="154">
        <v>2.1610895415828085E-2</v>
      </c>
      <c r="O105" s="154">
        <v>2.65216478255117E-3</v>
      </c>
      <c r="P105" s="156">
        <v>4.5638518643576313E-3</v>
      </c>
      <c r="Q105" s="130"/>
    </row>
    <row r="106" spans="1:17" x14ac:dyDescent="0.25">
      <c r="A106" s="152" t="s">
        <v>76</v>
      </c>
      <c r="B106" s="157">
        <v>0.24594385600071736</v>
      </c>
      <c r="C106" s="154">
        <v>7.069494678108483E-2</v>
      </c>
      <c r="D106" s="154">
        <v>1.9629197322145971E-2</v>
      </c>
      <c r="E106" s="154">
        <v>6.300196009215546E-3</v>
      </c>
      <c r="F106" s="154">
        <v>3.3339740143524424E-4</v>
      </c>
      <c r="G106" s="154">
        <v>0.10122342041519193</v>
      </c>
      <c r="H106" s="154">
        <v>1.0969816879508341E-2</v>
      </c>
      <c r="I106" s="154">
        <v>9.501902281261361E-3</v>
      </c>
      <c r="J106" s="154">
        <v>6.5016791721787055E-4</v>
      </c>
      <c r="K106" s="155">
        <v>0</v>
      </c>
      <c r="L106" s="154">
        <v>0.31115442729784959</v>
      </c>
      <c r="M106" s="154">
        <v>0.14989630146197633</v>
      </c>
      <c r="N106" s="154">
        <v>9.1996474700882319E-2</v>
      </c>
      <c r="O106" s="154">
        <v>1.9243116541206428E-2</v>
      </c>
      <c r="P106" s="156">
        <v>3.9218295952341076E-3</v>
      </c>
      <c r="Q106" s="130"/>
    </row>
    <row r="107" spans="1:17" x14ac:dyDescent="0.25">
      <c r="A107" s="152" t="s">
        <v>139</v>
      </c>
      <c r="B107" s="157">
        <v>2.4040131245305603E-3</v>
      </c>
      <c r="C107" s="154">
        <v>5.3115561982188903E-3</v>
      </c>
      <c r="D107" s="154">
        <v>1.9930683383133385E-3</v>
      </c>
      <c r="E107" s="154">
        <v>2.8567013344113989E-4</v>
      </c>
      <c r="F107" s="155">
        <v>0</v>
      </c>
      <c r="G107" s="154">
        <v>2.2870737472469602E-3</v>
      </c>
      <c r="H107" s="154">
        <v>1.5903641713142613E-3</v>
      </c>
      <c r="I107" s="155">
        <v>0</v>
      </c>
      <c r="J107" s="154">
        <v>5.5926800682962511E-4</v>
      </c>
      <c r="K107" s="155">
        <v>0</v>
      </c>
      <c r="L107" s="155">
        <v>0</v>
      </c>
      <c r="M107" s="154">
        <v>9.6154981303513739E-3</v>
      </c>
      <c r="N107" s="154">
        <v>1.7641463132617944E-3</v>
      </c>
      <c r="O107" s="154">
        <v>4.2094854830411728E-3</v>
      </c>
      <c r="P107" s="158">
        <v>0</v>
      </c>
      <c r="Q107" s="130"/>
    </row>
    <row r="108" spans="1:17" x14ac:dyDescent="0.25">
      <c r="A108" s="152" t="s">
        <v>77</v>
      </c>
      <c r="B108" s="153">
        <v>0</v>
      </c>
      <c r="C108" s="155">
        <v>0</v>
      </c>
      <c r="D108" s="155">
        <v>0</v>
      </c>
      <c r="E108" s="154">
        <v>6.6456307600995506E-3</v>
      </c>
      <c r="F108" s="154">
        <v>2.4754319688095917E-3</v>
      </c>
      <c r="G108" s="155">
        <v>0</v>
      </c>
      <c r="H108" s="154">
        <v>1.5779652877513861E-3</v>
      </c>
      <c r="I108" s="154">
        <v>1.0764911983035808E-2</v>
      </c>
      <c r="J108" s="154">
        <v>4.8274114928519574E-3</v>
      </c>
      <c r="K108" s="155">
        <v>0</v>
      </c>
      <c r="L108" s="155">
        <v>0</v>
      </c>
      <c r="M108" s="155">
        <v>0</v>
      </c>
      <c r="N108" s="155">
        <v>0</v>
      </c>
      <c r="O108" s="155">
        <v>0</v>
      </c>
      <c r="P108" s="158">
        <v>0</v>
      </c>
      <c r="Q108" s="130"/>
    </row>
    <row r="109" spans="1:17" x14ac:dyDescent="0.25">
      <c r="A109" s="152" t="s">
        <v>78</v>
      </c>
      <c r="B109" s="153">
        <v>0</v>
      </c>
      <c r="C109" s="155">
        <v>0</v>
      </c>
      <c r="D109" s="154">
        <v>3.2968039117172465E-3</v>
      </c>
      <c r="E109" s="154">
        <v>3.4008128327030748E-2</v>
      </c>
      <c r="F109" s="154">
        <v>1.7608763059685052E-2</v>
      </c>
      <c r="G109" s="154">
        <v>5.1664792336384401E-4</v>
      </c>
      <c r="H109" s="154">
        <v>1.1081916893068382E-2</v>
      </c>
      <c r="I109" s="154">
        <v>4.0169745777396001E-2</v>
      </c>
      <c r="J109" s="154">
        <v>3.9747149983669489E-2</v>
      </c>
      <c r="K109" s="154">
        <v>8.4025050345737668E-3</v>
      </c>
      <c r="L109" s="155">
        <v>0</v>
      </c>
      <c r="M109" s="155">
        <v>0</v>
      </c>
      <c r="N109" s="155">
        <v>0</v>
      </c>
      <c r="O109" s="154">
        <v>6.7209299130106717E-4</v>
      </c>
      <c r="P109" s="156">
        <v>5.0220642532724045E-3</v>
      </c>
      <c r="Q109" s="130"/>
    </row>
    <row r="110" spans="1:17" x14ac:dyDescent="0.25">
      <c r="A110" s="152" t="s">
        <v>79</v>
      </c>
      <c r="B110" s="153">
        <v>0</v>
      </c>
      <c r="C110" s="155">
        <v>0</v>
      </c>
      <c r="D110" s="154">
        <v>2.4527027526839778E-3</v>
      </c>
      <c r="E110" s="154">
        <v>1.0103972200701023E-2</v>
      </c>
      <c r="F110" s="154">
        <v>3.7572411608426679E-3</v>
      </c>
      <c r="G110" s="154">
        <v>1.4970584657299363E-3</v>
      </c>
      <c r="H110" s="154">
        <v>1.0744439321698242E-2</v>
      </c>
      <c r="I110" s="154">
        <v>8.578066220891821E-3</v>
      </c>
      <c r="J110" s="155">
        <v>0</v>
      </c>
      <c r="K110" s="154">
        <v>7.5811901638960294E-3</v>
      </c>
      <c r="L110" s="155">
        <v>0</v>
      </c>
      <c r="M110" s="155">
        <v>0</v>
      </c>
      <c r="N110" s="155">
        <v>0</v>
      </c>
      <c r="O110" s="155">
        <v>0</v>
      </c>
      <c r="P110" s="156">
        <v>3.9823825220893748E-3</v>
      </c>
      <c r="Q110" s="130"/>
    </row>
    <row r="111" spans="1:17" x14ac:dyDescent="0.25">
      <c r="A111" s="152" t="s">
        <v>80</v>
      </c>
      <c r="B111" s="157">
        <v>1.1348205478205595E-3</v>
      </c>
      <c r="C111" s="154">
        <v>1.3006539318404923E-3</v>
      </c>
      <c r="D111" s="154">
        <v>5.331229250899152E-3</v>
      </c>
      <c r="E111" s="154">
        <v>8.4114668103941088E-3</v>
      </c>
      <c r="F111" s="154">
        <v>3.906747601857016E-3</v>
      </c>
      <c r="G111" s="155">
        <v>0</v>
      </c>
      <c r="H111" s="154">
        <v>1.1911773322351427E-2</v>
      </c>
      <c r="I111" s="154">
        <v>7.4862402331992957E-3</v>
      </c>
      <c r="J111" s="154">
        <v>8.178597658056893E-3</v>
      </c>
      <c r="K111" s="155">
        <v>0</v>
      </c>
      <c r="L111" s="155">
        <v>0</v>
      </c>
      <c r="M111" s="154">
        <v>2.269510250278627E-3</v>
      </c>
      <c r="N111" s="154">
        <v>1.3211710143507583E-3</v>
      </c>
      <c r="O111" s="154">
        <v>4.1911961405802518E-3</v>
      </c>
      <c r="P111" s="156">
        <v>3.7070857755612287E-3</v>
      </c>
      <c r="Q111" s="130"/>
    </row>
    <row r="112" spans="1:17" x14ac:dyDescent="0.25">
      <c r="A112" s="152" t="s">
        <v>81</v>
      </c>
      <c r="B112" s="157">
        <v>2.2011843122786992E-2</v>
      </c>
      <c r="C112" s="154">
        <v>0.11734358088540063</v>
      </c>
      <c r="D112" s="154">
        <v>0.32915219990284578</v>
      </c>
      <c r="E112" s="154">
        <v>0.39237915755924124</v>
      </c>
      <c r="F112" s="154">
        <v>0.10121623141951348</v>
      </c>
      <c r="G112" s="154">
        <v>0.15773220949073607</v>
      </c>
      <c r="H112" s="154">
        <v>0.4327217144081601</v>
      </c>
      <c r="I112" s="154">
        <v>0.42729101992258661</v>
      </c>
      <c r="J112" s="154">
        <v>0.191775160913016</v>
      </c>
      <c r="K112" s="154">
        <v>4.5050460605409751E-2</v>
      </c>
      <c r="L112" s="155">
        <v>0</v>
      </c>
      <c r="M112" s="154">
        <v>4.4018237678384239E-2</v>
      </c>
      <c r="N112" s="154">
        <v>8.724502682395735E-2</v>
      </c>
      <c r="O112" s="154">
        <v>0.24058116261671975</v>
      </c>
      <c r="P112" s="156">
        <v>0.25060232858367054</v>
      </c>
      <c r="Q112" s="130"/>
    </row>
    <row r="113" spans="1:17" ht="24" x14ac:dyDescent="0.25">
      <c r="A113" s="152" t="s">
        <v>82</v>
      </c>
      <c r="B113" s="157">
        <v>6.8983940780444286E-2</v>
      </c>
      <c r="C113" s="154">
        <v>0.17033836572185074</v>
      </c>
      <c r="D113" s="154">
        <v>0.10118196110273361</v>
      </c>
      <c r="E113" s="154">
        <v>3.6984637990354549E-2</v>
      </c>
      <c r="F113" s="154">
        <v>5.6425987764176623E-3</v>
      </c>
      <c r="G113" s="154">
        <v>0.14223849449309156</v>
      </c>
      <c r="H113" s="154">
        <v>4.3254716137550157E-2</v>
      </c>
      <c r="I113" s="154">
        <v>3.3466538210410499E-2</v>
      </c>
      <c r="J113" s="154">
        <v>2.7940159043581332E-2</v>
      </c>
      <c r="K113" s="155">
        <v>0</v>
      </c>
      <c r="L113" s="154">
        <v>4.0799651955494537E-2</v>
      </c>
      <c r="M113" s="154">
        <v>0.11329980190491154</v>
      </c>
      <c r="N113" s="154">
        <v>0.18746604473727438</v>
      </c>
      <c r="O113" s="154">
        <v>0.14497633636451523</v>
      </c>
      <c r="P113" s="156">
        <v>3.7002253167736691E-2</v>
      </c>
      <c r="Q113" s="130"/>
    </row>
    <row r="114" spans="1:17" x14ac:dyDescent="0.25">
      <c r="A114" s="152" t="s">
        <v>83</v>
      </c>
      <c r="B114" s="157">
        <v>2.8358700738248762E-3</v>
      </c>
      <c r="C114" s="154">
        <v>1.1137253276320598E-2</v>
      </c>
      <c r="D114" s="154">
        <v>4.0482284111816183E-3</v>
      </c>
      <c r="E114" s="155">
        <v>0</v>
      </c>
      <c r="F114" s="155">
        <v>0</v>
      </c>
      <c r="G114" s="154">
        <v>2.5916816691634371E-3</v>
      </c>
      <c r="H114" s="154">
        <v>4.1357163269116291E-3</v>
      </c>
      <c r="I114" s="155">
        <v>0</v>
      </c>
      <c r="J114" s="155">
        <v>0</v>
      </c>
      <c r="K114" s="155">
        <v>0</v>
      </c>
      <c r="L114" s="155">
        <v>0</v>
      </c>
      <c r="M114" s="154">
        <v>4.4059550406584476E-3</v>
      </c>
      <c r="N114" s="154">
        <v>1.1006045748854543E-2</v>
      </c>
      <c r="O114" s="154">
        <v>1.0910103803684661E-2</v>
      </c>
      <c r="P114" s="156">
        <v>2.3727984500732102E-3</v>
      </c>
      <c r="Q114" s="130"/>
    </row>
    <row r="115" spans="1:17" x14ac:dyDescent="0.25">
      <c r="A115" s="152" t="s">
        <v>140</v>
      </c>
      <c r="B115" s="153">
        <v>0</v>
      </c>
      <c r="C115" s="155">
        <v>0</v>
      </c>
      <c r="D115" s="155">
        <v>0</v>
      </c>
      <c r="E115" s="154">
        <v>1.1977383081787749E-3</v>
      </c>
      <c r="F115" s="154">
        <v>2.5056531268337779E-3</v>
      </c>
      <c r="G115" s="155">
        <v>0</v>
      </c>
      <c r="H115" s="154">
        <v>1.5777579333754001E-3</v>
      </c>
      <c r="I115" s="155">
        <v>0</v>
      </c>
      <c r="J115" s="154">
        <v>2.0681320242188672E-3</v>
      </c>
      <c r="K115" s="154">
        <v>3.7789088634965829E-3</v>
      </c>
      <c r="L115" s="155">
        <v>0</v>
      </c>
      <c r="M115" s="155">
        <v>0</v>
      </c>
      <c r="N115" s="155">
        <v>0</v>
      </c>
      <c r="O115" s="155">
        <v>0</v>
      </c>
      <c r="P115" s="158">
        <v>0</v>
      </c>
      <c r="Q115" s="130"/>
    </row>
    <row r="116" spans="1:17" ht="24" x14ac:dyDescent="0.25">
      <c r="A116" s="152" t="s">
        <v>141</v>
      </c>
      <c r="B116" s="153">
        <v>0</v>
      </c>
      <c r="C116" s="155">
        <v>0</v>
      </c>
      <c r="D116" s="154">
        <v>2.2077689397073618E-2</v>
      </c>
      <c r="E116" s="154">
        <v>0.44563909783002487</v>
      </c>
      <c r="F116" s="154">
        <v>0.88096489474789053</v>
      </c>
      <c r="G116" s="154">
        <v>4.2714814576204421E-3</v>
      </c>
      <c r="H116" s="154">
        <v>9.3632071739262288E-2</v>
      </c>
      <c r="I116" s="154">
        <v>0.51491799886015743</v>
      </c>
      <c r="J116" s="154">
        <v>0.80309528492415272</v>
      </c>
      <c r="K116" s="154">
        <v>0.9242863522708511</v>
      </c>
      <c r="L116" s="155">
        <v>0</v>
      </c>
      <c r="M116" s="155">
        <v>0</v>
      </c>
      <c r="N116" s="155">
        <v>0</v>
      </c>
      <c r="O116" s="155">
        <v>0</v>
      </c>
      <c r="P116" s="156">
        <v>0.35027646145608493</v>
      </c>
      <c r="Q116" s="130"/>
    </row>
    <row r="117" spans="1:17" x14ac:dyDescent="0.25">
      <c r="A117" s="152" t="s">
        <v>142</v>
      </c>
      <c r="B117" s="153">
        <v>0</v>
      </c>
      <c r="C117" s="155">
        <v>0</v>
      </c>
      <c r="D117" s="154">
        <v>6.96228154444449E-4</v>
      </c>
      <c r="E117" s="154">
        <v>4.2411098686113173E-3</v>
      </c>
      <c r="F117" s="154">
        <v>1.35350343441641E-2</v>
      </c>
      <c r="G117" s="155">
        <v>0</v>
      </c>
      <c r="H117" s="154">
        <v>1.7602767038502789E-3</v>
      </c>
      <c r="I117" s="154">
        <v>6.1947320221336435E-3</v>
      </c>
      <c r="J117" s="154">
        <v>8.1993765610246933E-3</v>
      </c>
      <c r="K117" s="154">
        <v>1.7820589389396513E-2</v>
      </c>
      <c r="L117" s="155">
        <v>0</v>
      </c>
      <c r="M117" s="155">
        <v>0</v>
      </c>
      <c r="N117" s="155">
        <v>0</v>
      </c>
      <c r="O117" s="155">
        <v>0</v>
      </c>
      <c r="P117" s="156">
        <v>2.6194426197699732E-3</v>
      </c>
      <c r="Q117" s="130"/>
    </row>
    <row r="118" spans="1:17" x14ac:dyDescent="0.25">
      <c r="A118" s="152" t="s">
        <v>143</v>
      </c>
      <c r="B118" s="153">
        <v>0</v>
      </c>
      <c r="C118" s="155">
        <v>0</v>
      </c>
      <c r="D118" s="154">
        <v>4.8559969252203161E-4</v>
      </c>
      <c r="E118" s="154">
        <v>7.6549909644863254E-3</v>
      </c>
      <c r="F118" s="154">
        <v>4.1712258397024957E-3</v>
      </c>
      <c r="G118" s="155">
        <v>0</v>
      </c>
      <c r="H118" s="154">
        <v>8.6827737891137166E-3</v>
      </c>
      <c r="I118" s="154">
        <v>7.0192038680323221E-3</v>
      </c>
      <c r="J118" s="154">
        <v>4.5061146077908145E-3</v>
      </c>
      <c r="K118" s="154">
        <v>3.2035204354441227E-3</v>
      </c>
      <c r="L118" s="155">
        <v>0</v>
      </c>
      <c r="M118" s="155">
        <v>0</v>
      </c>
      <c r="N118" s="155">
        <v>0</v>
      </c>
      <c r="O118" s="155">
        <v>0</v>
      </c>
      <c r="P118" s="156">
        <v>6.4634911275879845E-4</v>
      </c>
      <c r="Q118" s="130"/>
    </row>
    <row r="119" spans="1:17" x14ac:dyDescent="0.25">
      <c r="A119" s="152" t="s">
        <v>144</v>
      </c>
      <c r="B119" s="153">
        <v>0</v>
      </c>
      <c r="C119" s="154">
        <v>7.0749080650893805E-4</v>
      </c>
      <c r="D119" s="154">
        <v>3.2914004074010572E-2</v>
      </c>
      <c r="E119" s="154">
        <v>2.9026630865531231E-2</v>
      </c>
      <c r="F119" s="154">
        <v>2.5143685389956345E-3</v>
      </c>
      <c r="G119" s="154">
        <v>1.1739172568640759E-2</v>
      </c>
      <c r="H119" s="154">
        <v>6.6156686096145112E-2</v>
      </c>
      <c r="I119" s="154">
        <v>3.0598694078232021E-2</v>
      </c>
      <c r="J119" s="155">
        <v>0</v>
      </c>
      <c r="K119" s="154">
        <v>5.073378369986818E-3</v>
      </c>
      <c r="L119" s="155">
        <v>0</v>
      </c>
      <c r="M119" s="155">
        <v>0</v>
      </c>
      <c r="N119" s="155">
        <v>0</v>
      </c>
      <c r="O119" s="154">
        <v>1.612844320111734E-3</v>
      </c>
      <c r="P119" s="156">
        <v>8.4419623837064736E-3</v>
      </c>
      <c r="Q119" s="130"/>
    </row>
    <row r="120" spans="1:17" x14ac:dyDescent="0.25">
      <c r="A120" s="152" t="s">
        <v>145</v>
      </c>
      <c r="B120" s="157">
        <v>2.4328067878594513E-3</v>
      </c>
      <c r="C120" s="154">
        <v>9.5326838498872163E-3</v>
      </c>
      <c r="D120" s="154">
        <v>4.478482399758036E-2</v>
      </c>
      <c r="E120" s="154">
        <v>9.8172472843175762E-2</v>
      </c>
      <c r="F120" s="154">
        <v>3.2506601142503096E-2</v>
      </c>
      <c r="G120" s="154">
        <v>3.7717659198163167E-2</v>
      </c>
      <c r="H120" s="154">
        <v>9.1701025841731343E-2</v>
      </c>
      <c r="I120" s="154">
        <v>0.12037630036778103</v>
      </c>
      <c r="J120" s="154">
        <v>5.5097566362768101E-2</v>
      </c>
      <c r="K120" s="154">
        <v>1.7333115274565287E-2</v>
      </c>
      <c r="L120" s="155">
        <v>0</v>
      </c>
      <c r="M120" s="154">
        <v>4.865333071910039E-3</v>
      </c>
      <c r="N120" s="154">
        <v>7.2873584280938103E-3</v>
      </c>
      <c r="O120" s="154">
        <v>1.6088452074541484E-2</v>
      </c>
      <c r="P120" s="156">
        <v>1.0574476666545998E-2</v>
      </c>
      <c r="Q120" s="130"/>
    </row>
    <row r="121" spans="1:17" x14ac:dyDescent="0.25">
      <c r="A121" s="152" t="s">
        <v>146</v>
      </c>
      <c r="B121" s="157">
        <v>3.1908532317014404E-2</v>
      </c>
      <c r="C121" s="154">
        <v>6.5728518683111206E-2</v>
      </c>
      <c r="D121" s="154">
        <v>7.0276850767409901E-2</v>
      </c>
      <c r="E121" s="154">
        <v>6.0768534203272377E-2</v>
      </c>
      <c r="F121" s="154">
        <v>2.1747021647056389E-2</v>
      </c>
      <c r="G121" s="154">
        <v>6.7313226226066281E-2</v>
      </c>
      <c r="H121" s="154">
        <v>7.1056429135337329E-2</v>
      </c>
      <c r="I121" s="154">
        <v>6.0358994710763517E-2</v>
      </c>
      <c r="J121" s="154">
        <v>4.207759880950987E-2</v>
      </c>
      <c r="K121" s="154">
        <v>1.2576843859360061E-2</v>
      </c>
      <c r="L121" s="154">
        <v>8.8339320271467667E-3</v>
      </c>
      <c r="M121" s="154">
        <v>5.5974348186357326E-2</v>
      </c>
      <c r="N121" s="154">
        <v>5.5321879346324265E-2</v>
      </c>
      <c r="O121" s="154">
        <v>6.738806736662778E-2</v>
      </c>
      <c r="P121" s="156">
        <v>5.4279992878698509E-2</v>
      </c>
      <c r="Q121" s="130"/>
    </row>
    <row r="122" spans="1:17" x14ac:dyDescent="0.25">
      <c r="A122" s="152" t="s">
        <v>147</v>
      </c>
      <c r="B122" s="157">
        <v>0.95193850959930115</v>
      </c>
      <c r="C122" s="154">
        <v>0.86630080927200537</v>
      </c>
      <c r="D122" s="154">
        <v>0.76814279867950652</v>
      </c>
      <c r="E122" s="154">
        <v>0.30810540808098485</v>
      </c>
      <c r="F122" s="154">
        <v>3.4229150667292041E-2</v>
      </c>
      <c r="G122" s="154">
        <v>0.84143823461420109</v>
      </c>
      <c r="H122" s="154">
        <v>0.56492046503659499</v>
      </c>
      <c r="I122" s="154">
        <v>0.21354888027410063</v>
      </c>
      <c r="J122" s="154">
        <v>6.283541996641237E-2</v>
      </c>
      <c r="K122" s="154">
        <v>1.3999348912828544E-2</v>
      </c>
      <c r="L122" s="154">
        <v>0.99116606797285312</v>
      </c>
      <c r="M122" s="154">
        <v>0.90136931726869063</v>
      </c>
      <c r="N122" s="154">
        <v>0.87269011607669478</v>
      </c>
      <c r="O122" s="154">
        <v>0.88366506474328055</v>
      </c>
      <c r="P122" s="156">
        <v>0.55507052991887307</v>
      </c>
      <c r="Q122" s="130"/>
    </row>
    <row r="123" spans="1:17" x14ac:dyDescent="0.25">
      <c r="A123" s="152" t="s">
        <v>148</v>
      </c>
      <c r="B123" s="157">
        <v>1.3720151295825409E-2</v>
      </c>
      <c r="C123" s="154">
        <v>5.7730497388487172E-2</v>
      </c>
      <c r="D123" s="154">
        <v>6.0258434258061926E-2</v>
      </c>
      <c r="E123" s="154">
        <v>4.051251456024086E-2</v>
      </c>
      <c r="F123" s="154">
        <v>6.3639215736869858E-3</v>
      </c>
      <c r="G123" s="154">
        <v>3.7520225935307176E-2</v>
      </c>
      <c r="H123" s="154">
        <v>9.9866662357731728E-2</v>
      </c>
      <c r="I123" s="154">
        <v>4.0510080795804232E-2</v>
      </c>
      <c r="J123" s="154">
        <v>1.7020914376719345E-2</v>
      </c>
      <c r="K123" s="154">
        <v>1.927942624071449E-3</v>
      </c>
      <c r="L123" s="155">
        <v>0</v>
      </c>
      <c r="M123" s="154">
        <v>3.7791001473041298E-2</v>
      </c>
      <c r="N123" s="154">
        <v>6.4700646148887278E-2</v>
      </c>
      <c r="O123" s="154">
        <v>3.1245571495438492E-2</v>
      </c>
      <c r="P123" s="156">
        <v>1.8090784963562145E-2</v>
      </c>
      <c r="Q123" s="130"/>
    </row>
    <row r="124" spans="1:17" x14ac:dyDescent="0.25">
      <c r="A124" s="152" t="s">
        <v>149</v>
      </c>
      <c r="B124" s="153">
        <v>0</v>
      </c>
      <c r="C124" s="155">
        <v>0</v>
      </c>
      <c r="D124" s="154">
        <v>3.6357097939067687E-4</v>
      </c>
      <c r="E124" s="154">
        <v>4.6815024754940475E-3</v>
      </c>
      <c r="F124" s="154">
        <v>1.4621283718749506E-3</v>
      </c>
      <c r="G124" s="155">
        <v>0</v>
      </c>
      <c r="H124" s="154">
        <v>6.4585136685764476E-4</v>
      </c>
      <c r="I124" s="154">
        <v>6.4751150229954832E-3</v>
      </c>
      <c r="J124" s="154">
        <v>5.0995923674035703E-3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158">
        <v>0</v>
      </c>
      <c r="Q124" s="130"/>
    </row>
    <row r="125" spans="1:17" x14ac:dyDescent="0.25">
      <c r="A125" s="152" t="s">
        <v>150</v>
      </c>
      <c r="B125" s="153">
        <v>0</v>
      </c>
      <c r="C125" s="154">
        <v>7.0749080650893805E-4</v>
      </c>
      <c r="D125" s="154">
        <v>3.7642457167298048E-2</v>
      </c>
      <c r="E125" s="154">
        <v>3.7461953922637806E-2</v>
      </c>
      <c r="F125" s="154">
        <v>6.754827169296666E-4</v>
      </c>
      <c r="G125" s="154">
        <v>1.1739172568640759E-2</v>
      </c>
      <c r="H125" s="154">
        <v>8.2032834435273955E-2</v>
      </c>
      <c r="I125" s="154">
        <v>3.6291614905794092E-2</v>
      </c>
      <c r="J125" s="154">
        <v>1.3172783869706791E-3</v>
      </c>
      <c r="K125" s="155">
        <v>0</v>
      </c>
      <c r="L125" s="155">
        <v>0</v>
      </c>
      <c r="M125" s="155">
        <v>0</v>
      </c>
      <c r="N125" s="155">
        <v>0</v>
      </c>
      <c r="O125" s="154">
        <v>2.28977356492935E-3</v>
      </c>
      <c r="P125" s="156">
        <v>1.1709084911104351E-2</v>
      </c>
      <c r="Q125" s="130"/>
    </row>
    <row r="126" spans="1:17" x14ac:dyDescent="0.25">
      <c r="A126" s="152" t="s">
        <v>151</v>
      </c>
      <c r="B126" s="153">
        <v>0</v>
      </c>
      <c r="C126" s="155">
        <v>0</v>
      </c>
      <c r="D126" s="154">
        <v>3.6876267179060361E-3</v>
      </c>
      <c r="E126" s="154">
        <v>3.8436784939773561E-3</v>
      </c>
      <c r="F126" s="154">
        <v>4.9466574711029302E-3</v>
      </c>
      <c r="G126" s="154">
        <v>3.2610515735290663E-3</v>
      </c>
      <c r="H126" s="154">
        <v>3.7701036424372231E-3</v>
      </c>
      <c r="I126" s="154">
        <v>7.0442915107509019E-3</v>
      </c>
      <c r="J126" s="154">
        <v>7.3983663014004072E-3</v>
      </c>
      <c r="K126" s="154">
        <v>2.3262172865548495E-3</v>
      </c>
      <c r="L126" s="155">
        <v>0</v>
      </c>
      <c r="M126" s="155">
        <v>0</v>
      </c>
      <c r="N126" s="155">
        <v>0</v>
      </c>
      <c r="O126" s="155">
        <v>0</v>
      </c>
      <c r="P126" s="158">
        <v>0</v>
      </c>
      <c r="Q126" s="130"/>
    </row>
    <row r="127" spans="1:17" x14ac:dyDescent="0.25">
      <c r="A127" s="152" t="s">
        <v>152</v>
      </c>
      <c r="B127" s="157">
        <v>2.2981669154042142E-3</v>
      </c>
      <c r="C127" s="154">
        <v>1.1137497174897291E-2</v>
      </c>
      <c r="D127" s="154">
        <v>5.2122364517664374E-2</v>
      </c>
      <c r="E127" s="154">
        <v>8.2898778319791949E-2</v>
      </c>
      <c r="F127" s="154">
        <v>3.1145400468915497E-2</v>
      </c>
      <c r="G127" s="154">
        <v>6.1965436345518696E-2</v>
      </c>
      <c r="H127" s="154">
        <v>9.2517558617205509E-2</v>
      </c>
      <c r="I127" s="154">
        <v>0.10583191621821972</v>
      </c>
      <c r="J127" s="154">
        <v>5.0728618312463225E-2</v>
      </c>
      <c r="K127" s="154">
        <v>1.9617324857093492E-2</v>
      </c>
      <c r="L127" s="154">
        <v>1.3883725123697501E-3</v>
      </c>
      <c r="M127" s="154">
        <v>3.2684419578065398E-3</v>
      </c>
      <c r="N127" s="154">
        <v>3.8407584700462438E-3</v>
      </c>
      <c r="O127" s="154">
        <v>3.173572419238544E-3</v>
      </c>
      <c r="P127" s="156">
        <v>2.599896130052219E-3</v>
      </c>
      <c r="Q127" s="130"/>
    </row>
    <row r="128" spans="1:17" x14ac:dyDescent="0.25">
      <c r="A128" s="152" t="s">
        <v>153</v>
      </c>
      <c r="B128" s="157">
        <v>0.9834597199599131</v>
      </c>
      <c r="C128" s="154">
        <v>0.93042451463010745</v>
      </c>
      <c r="D128" s="154">
        <v>0.81454776571972509</v>
      </c>
      <c r="E128" s="154">
        <v>0.34077008362670558</v>
      </c>
      <c r="F128" s="154">
        <v>4.5766840257977399E-2</v>
      </c>
      <c r="G128" s="154">
        <v>0.87960585200725416</v>
      </c>
      <c r="H128" s="154">
        <v>0.59090409789276965</v>
      </c>
      <c r="I128" s="154">
        <v>0.23719011476705845</v>
      </c>
      <c r="J128" s="154">
        <v>8.6523470802093425E-2</v>
      </c>
      <c r="K128" s="154">
        <v>1.6687940942743597E-2</v>
      </c>
      <c r="L128" s="154">
        <v>0.99861162748763066</v>
      </c>
      <c r="M128" s="154">
        <v>0.95789669309389158</v>
      </c>
      <c r="N128" s="154">
        <v>0.93145859538106734</v>
      </c>
      <c r="O128" s="154">
        <v>0.96329108252039386</v>
      </c>
      <c r="P128" s="156">
        <v>0.61273051996597183</v>
      </c>
      <c r="Q128" s="130"/>
    </row>
    <row r="129" spans="1:17" ht="24" x14ac:dyDescent="0.25">
      <c r="A129" s="152" t="s">
        <v>154</v>
      </c>
      <c r="B129" s="153">
        <v>0</v>
      </c>
      <c r="C129" s="155">
        <v>0</v>
      </c>
      <c r="D129" s="154">
        <v>3.8158760215471037E-3</v>
      </c>
      <c r="E129" s="154">
        <v>5.4717457374234084E-4</v>
      </c>
      <c r="F129" s="155">
        <v>0</v>
      </c>
      <c r="G129" s="155">
        <v>0</v>
      </c>
      <c r="H129" s="154">
        <v>6.1711401794164551E-3</v>
      </c>
      <c r="I129" s="154">
        <v>5.241717721306252E-4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156">
        <v>1.3274608406964583E-3</v>
      </c>
      <c r="Q129" s="130"/>
    </row>
    <row r="130" spans="1:17" x14ac:dyDescent="0.25">
      <c r="A130" s="152" t="s">
        <v>155</v>
      </c>
      <c r="B130" s="153">
        <v>0</v>
      </c>
      <c r="C130" s="155">
        <v>0</v>
      </c>
      <c r="D130" s="154">
        <v>4.3023873743684637E-3</v>
      </c>
      <c r="E130" s="154">
        <v>2.8085958144114812E-2</v>
      </c>
      <c r="F130" s="154">
        <v>5.9483925419259428E-3</v>
      </c>
      <c r="G130" s="154">
        <v>1.6367801121293089E-3</v>
      </c>
      <c r="H130" s="154">
        <v>1.7556408956880824E-2</v>
      </c>
      <c r="I130" s="154">
        <v>3.4273446942632686E-2</v>
      </c>
      <c r="J130" s="154">
        <v>1.4042851335762597E-2</v>
      </c>
      <c r="K130" s="154">
        <v>5.2778249603619952E-3</v>
      </c>
      <c r="L130" s="155">
        <v>0</v>
      </c>
      <c r="M130" s="155">
        <v>0</v>
      </c>
      <c r="N130" s="155">
        <v>0</v>
      </c>
      <c r="O130" s="155">
        <v>0</v>
      </c>
      <c r="P130" s="158">
        <v>0</v>
      </c>
      <c r="Q130" s="130"/>
    </row>
    <row r="131" spans="1:17" x14ac:dyDescent="0.25">
      <c r="A131" s="152" t="s">
        <v>156</v>
      </c>
      <c r="B131" s="157">
        <v>5.2196182885695056E-4</v>
      </c>
      <c r="C131" s="155">
        <v>0</v>
      </c>
      <c r="D131" s="154">
        <v>3.6357097939067687E-4</v>
      </c>
      <c r="E131" s="154">
        <v>7.1469213874885062E-3</v>
      </c>
      <c r="F131" s="154">
        <v>3.9764969108705807E-3</v>
      </c>
      <c r="G131" s="155">
        <v>0</v>
      </c>
      <c r="H131" s="154">
        <v>1.5283137526830308E-3</v>
      </c>
      <c r="I131" s="154">
        <v>1.0202428337286301E-2</v>
      </c>
      <c r="J131" s="154">
        <v>5.0995923674035703E-3</v>
      </c>
      <c r="K131" s="154">
        <v>5.073378369986818E-3</v>
      </c>
      <c r="L131" s="155">
        <v>0</v>
      </c>
      <c r="M131" s="154">
        <v>1.0438634752605266E-3</v>
      </c>
      <c r="N131" s="155">
        <v>0</v>
      </c>
      <c r="O131" s="155">
        <v>0</v>
      </c>
      <c r="P131" s="158">
        <v>0</v>
      </c>
      <c r="Q131" s="130"/>
    </row>
    <row r="132" spans="1:17" x14ac:dyDescent="0.25">
      <c r="A132" s="152" t="s">
        <v>84</v>
      </c>
      <c r="B132" s="157">
        <v>1.3333317985929028E-2</v>
      </c>
      <c r="C132" s="154">
        <v>0.28397069920428564</v>
      </c>
      <c r="D132" s="154">
        <v>0.8159842875977904</v>
      </c>
      <c r="E132" s="154">
        <v>0.97010606260755827</v>
      </c>
      <c r="F132" s="154">
        <v>0.98692010161693489</v>
      </c>
      <c r="G132" s="154">
        <v>0.43527321288599002</v>
      </c>
      <c r="H132" s="154">
        <v>0.93521711534864271</v>
      </c>
      <c r="I132" s="154">
        <v>0.97159150963728091</v>
      </c>
      <c r="J132" s="154">
        <v>0.99229849389635816</v>
      </c>
      <c r="K132" s="154">
        <v>0.98899959896761225</v>
      </c>
      <c r="L132" s="154">
        <v>7.0709214163947572E-3</v>
      </c>
      <c r="M132" s="154">
        <v>2.3085081371185628E-2</v>
      </c>
      <c r="N132" s="154">
        <v>0.20825333549606509</v>
      </c>
      <c r="O132" s="154">
        <v>0.6065457176760336</v>
      </c>
      <c r="P132" s="156">
        <v>0.91080223111843717</v>
      </c>
      <c r="Q132" s="130"/>
    </row>
    <row r="133" spans="1:17" x14ac:dyDescent="0.25">
      <c r="A133" s="152" t="s">
        <v>85</v>
      </c>
      <c r="B133" s="157">
        <v>8.6464428537478613E-2</v>
      </c>
      <c r="C133" s="154">
        <v>0.21303755017370099</v>
      </c>
      <c r="D133" s="154">
        <v>0.33431947088299602</v>
      </c>
      <c r="E133" s="154">
        <v>0.3507676188414926</v>
      </c>
      <c r="F133" s="154">
        <v>0.38415237819421844</v>
      </c>
      <c r="G133" s="154">
        <v>0.16103901783998573</v>
      </c>
      <c r="H133" s="154">
        <v>0.29565453125130675</v>
      </c>
      <c r="I133" s="154">
        <v>0.34630088453945818</v>
      </c>
      <c r="J133" s="154">
        <v>0.33886165102626536</v>
      </c>
      <c r="K133" s="154">
        <v>0.42514308269666296</v>
      </c>
      <c r="L133" s="154">
        <v>6.0731334405893754E-2</v>
      </c>
      <c r="M133" s="154">
        <v>0.12789436502431792</v>
      </c>
      <c r="N133" s="154">
        <v>0.18913837316782095</v>
      </c>
      <c r="O133" s="154">
        <v>0.35437120647224357</v>
      </c>
      <c r="P133" s="156">
        <v>0.43103521823463037</v>
      </c>
      <c r="Q133" s="130"/>
    </row>
    <row r="134" spans="1:17" x14ac:dyDescent="0.25">
      <c r="A134" s="152" t="s">
        <v>86</v>
      </c>
      <c r="B134" s="157">
        <v>1.7863543416638901E-3</v>
      </c>
      <c r="C134" s="154">
        <v>5.7522430460931098E-2</v>
      </c>
      <c r="D134" s="154">
        <v>0.50484890897939727</v>
      </c>
      <c r="E134" s="154">
        <v>0.82891281646950044</v>
      </c>
      <c r="F134" s="154">
        <v>0.96499284700030319</v>
      </c>
      <c r="G134" s="154">
        <v>0.1370058172148518</v>
      </c>
      <c r="H134" s="154">
        <v>0.59509433177167581</v>
      </c>
      <c r="I134" s="154">
        <v>0.83641733830799159</v>
      </c>
      <c r="J134" s="154">
        <v>0.92626453016277188</v>
      </c>
      <c r="K134" s="154">
        <v>0.98956693165775589</v>
      </c>
      <c r="L134" s="154">
        <v>3.735962713812727E-3</v>
      </c>
      <c r="M134" s="155">
        <v>0</v>
      </c>
      <c r="N134" s="154">
        <v>1.297954941121022E-2</v>
      </c>
      <c r="O134" s="154">
        <v>0.32920251611728968</v>
      </c>
      <c r="P134" s="156">
        <v>0.85634475491609086</v>
      </c>
      <c r="Q134" s="130"/>
    </row>
    <row r="135" spans="1:17" x14ac:dyDescent="0.25">
      <c r="A135" s="152" t="s">
        <v>87</v>
      </c>
      <c r="B135" s="153">
        <v>0</v>
      </c>
      <c r="C135" s="154">
        <v>4.9437035404759667E-3</v>
      </c>
      <c r="D135" s="154">
        <v>1.2306243366851263E-2</v>
      </c>
      <c r="E135" s="154">
        <v>1.3586360145746731E-2</v>
      </c>
      <c r="F135" s="154">
        <v>4.7028031075353201E-2</v>
      </c>
      <c r="G135" s="154">
        <v>2.5337659240231417E-3</v>
      </c>
      <c r="H135" s="154">
        <v>1.1317012862909358E-2</v>
      </c>
      <c r="I135" s="154">
        <v>1.85136681916813E-2</v>
      </c>
      <c r="J135" s="154">
        <v>2.1701864821973543E-2</v>
      </c>
      <c r="K135" s="154">
        <v>4.4534668442427996E-2</v>
      </c>
      <c r="L135" s="155">
        <v>0</v>
      </c>
      <c r="M135" s="155">
        <v>0</v>
      </c>
      <c r="N135" s="155">
        <v>0</v>
      </c>
      <c r="O135" s="154">
        <v>1.7691531432304331E-2</v>
      </c>
      <c r="P135" s="156">
        <v>4.2003677778363141E-2</v>
      </c>
      <c r="Q135" s="130"/>
    </row>
    <row r="136" spans="1:17" x14ac:dyDescent="0.25">
      <c r="A136" s="152" t="s">
        <v>88</v>
      </c>
      <c r="B136" s="157">
        <v>1.5033195336328147E-3</v>
      </c>
      <c r="C136" s="154">
        <v>3.6856496666306249E-3</v>
      </c>
      <c r="D136" s="154">
        <v>1.1535907454299157E-2</v>
      </c>
      <c r="E136" s="154">
        <v>4.8312010343642228E-2</v>
      </c>
      <c r="F136" s="154">
        <v>0.2220631338897931</v>
      </c>
      <c r="G136" s="154">
        <v>3.5358158818914343E-3</v>
      </c>
      <c r="H136" s="154">
        <v>2.3385132898293182E-2</v>
      </c>
      <c r="I136" s="154">
        <v>6.1485488344702556E-2</v>
      </c>
      <c r="J136" s="154">
        <v>9.629716267840957E-2</v>
      </c>
      <c r="K136" s="154">
        <v>0.31803696662958553</v>
      </c>
      <c r="L136" s="155">
        <v>0</v>
      </c>
      <c r="M136" s="154">
        <v>3.0064657337903959E-3</v>
      </c>
      <c r="N136" s="154">
        <v>3.740370491529736E-3</v>
      </c>
      <c r="O136" s="154">
        <v>3.5951972361522146E-3</v>
      </c>
      <c r="P136" s="156">
        <v>6.3912879366027464E-2</v>
      </c>
      <c r="Q136" s="130"/>
    </row>
    <row r="137" spans="1:17" x14ac:dyDescent="0.25">
      <c r="A137" s="152" t="s">
        <v>89</v>
      </c>
      <c r="B137" s="153">
        <v>0</v>
      </c>
      <c r="C137" s="154">
        <v>1.2924355325472983E-3</v>
      </c>
      <c r="D137" s="154">
        <v>4.8643536124930498E-2</v>
      </c>
      <c r="E137" s="154">
        <v>0.29049222897736038</v>
      </c>
      <c r="F137" s="154">
        <v>0.79845301025371507</v>
      </c>
      <c r="G137" s="154">
        <v>1.0552121672268662E-2</v>
      </c>
      <c r="H137" s="154">
        <v>8.4958474516437787E-2</v>
      </c>
      <c r="I137" s="154">
        <v>0.30408486167652549</v>
      </c>
      <c r="J137" s="154">
        <v>0.61705987239217297</v>
      </c>
      <c r="K137" s="154">
        <v>0.91786366329402802</v>
      </c>
      <c r="L137" s="155">
        <v>0</v>
      </c>
      <c r="M137" s="155">
        <v>0</v>
      </c>
      <c r="N137" s="154">
        <v>2.7236148528533579E-3</v>
      </c>
      <c r="O137" s="154">
        <v>1.4379284444470784E-2</v>
      </c>
      <c r="P137" s="156">
        <v>0.33665456135635957</v>
      </c>
      <c r="Q137" s="130"/>
    </row>
    <row r="138" spans="1:17" x14ac:dyDescent="0.25">
      <c r="A138" s="152" t="s">
        <v>157</v>
      </c>
      <c r="B138" s="153">
        <v>0</v>
      </c>
      <c r="C138" s="154">
        <v>8.6618980325715977E-3</v>
      </c>
      <c r="D138" s="154">
        <v>1.2177568905743501E-2</v>
      </c>
      <c r="E138" s="154">
        <v>0.14093679500233477</v>
      </c>
      <c r="F138" s="154">
        <v>0.50233030813080692</v>
      </c>
      <c r="G138" s="154">
        <v>3.8743091652989085E-3</v>
      </c>
      <c r="H138" s="154">
        <v>3.2144753429977364E-2</v>
      </c>
      <c r="I138" s="154">
        <v>0.15435862428576955</v>
      </c>
      <c r="J138" s="154">
        <v>0.28419899230567219</v>
      </c>
      <c r="K138" s="154">
        <v>0.58903270517122464</v>
      </c>
      <c r="L138" s="155">
        <v>0</v>
      </c>
      <c r="M138" s="155">
        <v>0</v>
      </c>
      <c r="N138" s="154">
        <v>1.7641463132617944E-3</v>
      </c>
      <c r="O138" s="154">
        <v>1.5824466932991523E-2</v>
      </c>
      <c r="P138" s="156">
        <v>0.27080979031494329</v>
      </c>
      <c r="Q138" s="130"/>
    </row>
    <row r="139" spans="1:17" x14ac:dyDescent="0.25">
      <c r="A139" s="152" t="s">
        <v>158</v>
      </c>
      <c r="B139" s="157">
        <v>6.2287069225260992E-4</v>
      </c>
      <c r="C139" s="154">
        <v>4.8539586916663963E-3</v>
      </c>
      <c r="D139" s="154">
        <v>0.12585364355850753</v>
      </c>
      <c r="E139" s="154">
        <v>0.56027768665250866</v>
      </c>
      <c r="F139" s="154">
        <v>0.52820643595619787</v>
      </c>
      <c r="G139" s="154">
        <v>1.8118025305619904E-2</v>
      </c>
      <c r="H139" s="154">
        <v>0.24012342198627901</v>
      </c>
      <c r="I139" s="154">
        <v>0.60066247929112837</v>
      </c>
      <c r="J139" s="154">
        <v>0.65881562647360548</v>
      </c>
      <c r="K139" s="154">
        <v>0.51155896268548318</v>
      </c>
      <c r="L139" s="154">
        <v>1.3026652257664508E-3</v>
      </c>
      <c r="M139" s="155">
        <v>0</v>
      </c>
      <c r="N139" s="154">
        <v>3.2628248720785596E-3</v>
      </c>
      <c r="O139" s="154">
        <v>3.6860893846628995E-2</v>
      </c>
      <c r="P139" s="156">
        <v>0.33401955582992615</v>
      </c>
      <c r="Q139" s="130"/>
    </row>
    <row r="140" spans="1:17" x14ac:dyDescent="0.25">
      <c r="A140" s="152" t="s">
        <v>159</v>
      </c>
      <c r="B140" s="157">
        <v>4.0411065990905059E-4</v>
      </c>
      <c r="C140" s="154">
        <v>5.403541697689097E-3</v>
      </c>
      <c r="D140" s="154">
        <v>1.8711197149653006E-3</v>
      </c>
      <c r="E140" s="154">
        <v>7.4910665314905029E-3</v>
      </c>
      <c r="F140" s="154">
        <v>8.1420793967136265E-2</v>
      </c>
      <c r="G140" s="154">
        <v>2.8445704827633621E-3</v>
      </c>
      <c r="H140" s="154">
        <v>5.6190266123267779E-3</v>
      </c>
      <c r="I140" s="154">
        <v>7.7112909462999611E-3</v>
      </c>
      <c r="J140" s="154">
        <v>1.275131867190829E-2</v>
      </c>
      <c r="K140" s="154">
        <v>0.14972845550105301</v>
      </c>
      <c r="L140" s="155">
        <v>0</v>
      </c>
      <c r="M140" s="154">
        <v>8.081747256619711E-4</v>
      </c>
      <c r="N140" s="154">
        <v>6.419003637687477E-3</v>
      </c>
      <c r="O140" s="154">
        <v>2.7221063884125215E-3</v>
      </c>
      <c r="P140" s="156">
        <v>5.7143345905689303E-3</v>
      </c>
      <c r="Q140" s="130"/>
    </row>
    <row r="141" spans="1:17" x14ac:dyDescent="0.25">
      <c r="A141" s="152" t="s">
        <v>160</v>
      </c>
      <c r="B141" s="157">
        <v>7.0657900665805154E-4</v>
      </c>
      <c r="C141" s="154">
        <v>3.943263741311695E-3</v>
      </c>
      <c r="D141" s="154">
        <v>9.6680956177881458E-2</v>
      </c>
      <c r="E141" s="154">
        <v>0.40270150936115012</v>
      </c>
      <c r="F141" s="154">
        <v>0.6673346731201687</v>
      </c>
      <c r="G141" s="154">
        <v>2.5229934321240963E-2</v>
      </c>
      <c r="H141" s="154">
        <v>0.21771306049598146</v>
      </c>
      <c r="I141" s="154">
        <v>0.45034508608148011</v>
      </c>
      <c r="J141" s="154">
        <v>0.57814910187702895</v>
      </c>
      <c r="K141" s="154">
        <v>0.73540617526895402</v>
      </c>
      <c r="L141" s="155">
        <v>0</v>
      </c>
      <c r="M141" s="154">
        <v>1.4130765444121116E-3</v>
      </c>
      <c r="N141" s="154">
        <v>4.5491299804233014E-3</v>
      </c>
      <c r="O141" s="154">
        <v>1.8785459366236722E-2</v>
      </c>
      <c r="P141" s="156">
        <v>0.29377479103831672</v>
      </c>
      <c r="Q141" s="130"/>
    </row>
    <row r="142" spans="1:17" x14ac:dyDescent="0.25">
      <c r="A142" s="152" t="s">
        <v>161</v>
      </c>
      <c r="B142" s="153">
        <v>0</v>
      </c>
      <c r="C142" s="154">
        <v>2.5315528707454318E-3</v>
      </c>
      <c r="D142" s="154">
        <v>9.6928334774094557E-2</v>
      </c>
      <c r="E142" s="154">
        <v>0.18970691931310205</v>
      </c>
      <c r="F142" s="154">
        <v>0.31811395968828765</v>
      </c>
      <c r="G142" s="154">
        <v>1.9059912327795386E-2</v>
      </c>
      <c r="H142" s="154">
        <v>0.11818569346586448</v>
      </c>
      <c r="I142" s="154">
        <v>0.19161018512219177</v>
      </c>
      <c r="J142" s="154">
        <v>0.21269810166510689</v>
      </c>
      <c r="K142" s="154">
        <v>0.35875344773810797</v>
      </c>
      <c r="L142" s="155">
        <v>0</v>
      </c>
      <c r="M142" s="155">
        <v>0</v>
      </c>
      <c r="N142" s="154">
        <v>2.5498689629151407E-3</v>
      </c>
      <c r="O142" s="154">
        <v>4.3650743314010643E-2</v>
      </c>
      <c r="P142" s="156">
        <v>0.27729177702677732</v>
      </c>
      <c r="Q142" s="130"/>
    </row>
    <row r="143" spans="1:17" x14ac:dyDescent="0.25">
      <c r="A143" s="152" t="s">
        <v>162</v>
      </c>
      <c r="B143" s="153">
        <v>0</v>
      </c>
      <c r="C143" s="154">
        <v>2.2167468133322018E-3</v>
      </c>
      <c r="D143" s="154">
        <v>3.6632711591971817E-2</v>
      </c>
      <c r="E143" s="154">
        <v>0.10785209331065643</v>
      </c>
      <c r="F143" s="154">
        <v>0.56907052355153653</v>
      </c>
      <c r="G143" s="154">
        <v>9.7015529480118171E-3</v>
      </c>
      <c r="H143" s="154">
        <v>2.5576897409687924E-2</v>
      </c>
      <c r="I143" s="154">
        <v>0.10223665933834149</v>
      </c>
      <c r="J143" s="154">
        <v>0.33502990943149119</v>
      </c>
      <c r="K143" s="154">
        <v>0.71817184025639658</v>
      </c>
      <c r="L143" s="155">
        <v>0</v>
      </c>
      <c r="M143" s="155">
        <v>0</v>
      </c>
      <c r="N143" s="155">
        <v>0</v>
      </c>
      <c r="O143" s="154">
        <v>2.5431987965155421E-2</v>
      </c>
      <c r="P143" s="156">
        <v>0.23578941812509965</v>
      </c>
      <c r="Q143" s="130"/>
    </row>
    <row r="144" spans="1:17" x14ac:dyDescent="0.25">
      <c r="A144" s="152" t="s">
        <v>163</v>
      </c>
      <c r="B144" s="153">
        <v>0</v>
      </c>
      <c r="C144" s="154">
        <v>1.411501814643377E-3</v>
      </c>
      <c r="D144" s="154">
        <v>1.4202381766890806E-2</v>
      </c>
      <c r="E144" s="154">
        <v>3.9838492121512095E-2</v>
      </c>
      <c r="F144" s="154">
        <v>0.29359440245054769</v>
      </c>
      <c r="G144" s="154">
        <v>2.1786388154437365E-3</v>
      </c>
      <c r="H144" s="154">
        <v>2.0042722629673399E-2</v>
      </c>
      <c r="I144" s="154">
        <v>4.221460913064614E-2</v>
      </c>
      <c r="J144" s="154">
        <v>0.12965153250721179</v>
      </c>
      <c r="K144" s="154">
        <v>0.40975932253343555</v>
      </c>
      <c r="L144" s="155">
        <v>0</v>
      </c>
      <c r="M144" s="155">
        <v>0</v>
      </c>
      <c r="N144" s="155">
        <v>0</v>
      </c>
      <c r="O144" s="154">
        <v>3.9606949523832259E-3</v>
      </c>
      <c r="P144" s="156">
        <v>9.9389305803900402E-2</v>
      </c>
      <c r="Q144" s="130"/>
    </row>
    <row r="145" spans="1:17" x14ac:dyDescent="0.25">
      <c r="A145" s="152" t="s">
        <v>164</v>
      </c>
      <c r="B145" s="153">
        <v>0</v>
      </c>
      <c r="C145" s="154">
        <v>1.0495881319131274E-2</v>
      </c>
      <c r="D145" s="154">
        <v>0.28388924245498798</v>
      </c>
      <c r="E145" s="154">
        <v>0.68604520753347775</v>
      </c>
      <c r="F145" s="154">
        <v>0.9229980723532758</v>
      </c>
      <c r="G145" s="154">
        <v>2.5160969001701481E-2</v>
      </c>
      <c r="H145" s="154">
        <v>0.37608256389926287</v>
      </c>
      <c r="I145" s="154">
        <v>0.69483889459615766</v>
      </c>
      <c r="J145" s="154">
        <v>0.85876574145382545</v>
      </c>
      <c r="K145" s="154">
        <v>0.95718529308377565</v>
      </c>
      <c r="L145" s="155">
        <v>0</v>
      </c>
      <c r="M145" s="155">
        <v>0</v>
      </c>
      <c r="N145" s="154">
        <v>5.03577661988813E-3</v>
      </c>
      <c r="O145" s="154">
        <v>0.15364861640468677</v>
      </c>
      <c r="P145" s="156">
        <v>0.72857699313979318</v>
      </c>
      <c r="Q145" s="130"/>
    </row>
    <row r="146" spans="1:17" x14ac:dyDescent="0.25">
      <c r="A146" s="152" t="s">
        <v>165</v>
      </c>
      <c r="B146" s="157">
        <v>6.659174733326857E-3</v>
      </c>
      <c r="C146" s="154">
        <v>2.5450671747380801E-2</v>
      </c>
      <c r="D146" s="154">
        <v>2.7011934892602219E-2</v>
      </c>
      <c r="E146" s="154">
        <v>2.781019473816803E-2</v>
      </c>
      <c r="F146" s="154">
        <v>6.1241270448610996E-2</v>
      </c>
      <c r="G146" s="154">
        <v>6.6779864601088958E-3</v>
      </c>
      <c r="H146" s="154">
        <v>2.4194288701295773E-2</v>
      </c>
      <c r="I146" s="154">
        <v>1.6689340291407059E-2</v>
      </c>
      <c r="J146" s="154">
        <v>2.6175374074385527E-2</v>
      </c>
      <c r="K146" s="154">
        <v>8.0592958094402325E-2</v>
      </c>
      <c r="L146" s="154">
        <v>5.7771304926988202E-3</v>
      </c>
      <c r="M146" s="154">
        <v>7.7932186099337565E-3</v>
      </c>
      <c r="N146" s="154">
        <v>1.9516533069410015E-2</v>
      </c>
      <c r="O146" s="154">
        <v>4.4156722680008059E-2</v>
      </c>
      <c r="P146" s="156">
        <v>6.9836821189724327E-2</v>
      </c>
      <c r="Q146" s="130"/>
    </row>
    <row r="147" spans="1:17" x14ac:dyDescent="0.25">
      <c r="A147" s="152" t="s">
        <v>166</v>
      </c>
      <c r="B147" s="157">
        <v>8.6409510046350807E-2</v>
      </c>
      <c r="C147" s="154">
        <v>9.1685324647208799E-2</v>
      </c>
      <c r="D147" s="154">
        <v>7.1538500011705905E-2</v>
      </c>
      <c r="E147" s="154">
        <v>3.8781059636705736E-2</v>
      </c>
      <c r="F147" s="154">
        <v>2.9040503947174272E-2</v>
      </c>
      <c r="G147" s="154">
        <v>6.6283842549937189E-2</v>
      </c>
      <c r="H147" s="154">
        <v>3.6268712612416765E-2</v>
      </c>
      <c r="I147" s="154">
        <v>1.8454361986580747E-2</v>
      </c>
      <c r="J147" s="154">
        <v>2.701143469247903E-2</v>
      </c>
      <c r="K147" s="154">
        <v>2.6655989864766021E-2</v>
      </c>
      <c r="L147" s="154">
        <v>0.10045309997912995</v>
      </c>
      <c r="M147" s="154">
        <v>8.7572259140041325E-2</v>
      </c>
      <c r="N147" s="154">
        <v>8.6094948961191645E-2</v>
      </c>
      <c r="O147" s="154">
        <v>0.10570103078229805</v>
      </c>
      <c r="P147" s="156">
        <v>9.2388196433230096E-2</v>
      </c>
      <c r="Q147" s="130"/>
    </row>
    <row r="148" spans="1:17" x14ac:dyDescent="0.25">
      <c r="A148" s="152" t="s">
        <v>167</v>
      </c>
      <c r="B148" s="157">
        <v>7.407687098242046E-3</v>
      </c>
      <c r="C148" s="154">
        <v>8.3656988456963805E-3</v>
      </c>
      <c r="D148" s="154">
        <v>1.2639409197230906E-2</v>
      </c>
      <c r="E148" s="154">
        <v>2.5989545213270446E-2</v>
      </c>
      <c r="F148" s="154">
        <v>3.4749127154481904E-2</v>
      </c>
      <c r="G148" s="154">
        <v>5.5425037943306454E-3</v>
      </c>
      <c r="H148" s="154">
        <v>1.2966320164286177E-2</v>
      </c>
      <c r="I148" s="154">
        <v>1.8369251775376415E-2</v>
      </c>
      <c r="J148" s="154">
        <v>1.7443225977484482E-2</v>
      </c>
      <c r="K148" s="154">
        <v>4.0259604401785991E-2</v>
      </c>
      <c r="L148" s="154">
        <v>7.523801947285691E-3</v>
      </c>
      <c r="M148" s="154">
        <v>7.6199078945031499E-3</v>
      </c>
      <c r="N148" s="154">
        <v>6.1952868596229149E-3</v>
      </c>
      <c r="O148" s="154">
        <v>1.7471886179181984E-2</v>
      </c>
      <c r="P148" s="156">
        <v>4.9757240747944027E-2</v>
      </c>
      <c r="Q148" s="130"/>
    </row>
    <row r="149" spans="1:17" x14ac:dyDescent="0.25">
      <c r="A149" s="152" t="s">
        <v>168</v>
      </c>
      <c r="B149" s="157">
        <v>3.4439191287576054E-3</v>
      </c>
      <c r="C149" s="154">
        <v>3.4757115098842925E-2</v>
      </c>
      <c r="D149" s="154">
        <v>6.9254101678543428E-2</v>
      </c>
      <c r="E149" s="154">
        <v>0.11395069089478306</v>
      </c>
      <c r="F149" s="154">
        <v>0.37047542837176045</v>
      </c>
      <c r="G149" s="154">
        <v>1.7467563042459191E-2</v>
      </c>
      <c r="H149" s="154">
        <v>5.8922232676649734E-2</v>
      </c>
      <c r="I149" s="154">
        <v>0.10564920692277928</v>
      </c>
      <c r="J149" s="154">
        <v>0.20233448866082202</v>
      </c>
      <c r="K149" s="154">
        <v>0.4946030829812833</v>
      </c>
      <c r="L149" s="154">
        <v>9.0545989768447586E-4</v>
      </c>
      <c r="M149" s="154">
        <v>7.9727344902283323E-3</v>
      </c>
      <c r="N149" s="154">
        <v>2.8970363518630953E-2</v>
      </c>
      <c r="O149" s="154">
        <v>7.2256317146450588E-2</v>
      </c>
      <c r="P149" s="156">
        <v>0.20620414948494173</v>
      </c>
      <c r="Q149" s="130"/>
    </row>
    <row r="150" spans="1:17" x14ac:dyDescent="0.25">
      <c r="A150" s="152" t="s">
        <v>90</v>
      </c>
      <c r="B150" s="157">
        <v>9.8001830454448713E-2</v>
      </c>
      <c r="C150" s="154">
        <v>0.2743684524427592</v>
      </c>
      <c r="D150" s="154">
        <v>0.41864979350561937</v>
      </c>
      <c r="E150" s="154">
        <v>0.61396676175069453</v>
      </c>
      <c r="F150" s="154">
        <v>0.84725856699301172</v>
      </c>
      <c r="G150" s="154">
        <v>0.32564622459606368</v>
      </c>
      <c r="H150" s="154">
        <v>0.49111633160479867</v>
      </c>
      <c r="I150" s="154">
        <v>0.64412557548401284</v>
      </c>
      <c r="J150" s="154">
        <v>0.74447240092830769</v>
      </c>
      <c r="K150" s="154">
        <v>0.92146274715328547</v>
      </c>
      <c r="L150" s="154">
        <v>4.5293929804515548E-2</v>
      </c>
      <c r="M150" s="154">
        <v>0.16958166669603178</v>
      </c>
      <c r="N150" s="154">
        <v>0.22245112628464472</v>
      </c>
      <c r="O150" s="154">
        <v>0.32264697027309108</v>
      </c>
      <c r="P150" s="156">
        <v>0.59515239732107439</v>
      </c>
      <c r="Q150" s="130"/>
    </row>
    <row r="151" spans="1:17" x14ac:dyDescent="0.25">
      <c r="A151" s="152" t="s">
        <v>91</v>
      </c>
      <c r="B151" s="157">
        <v>0.23743661730418855</v>
      </c>
      <c r="C151" s="154">
        <v>9.9149593114859283E-2</v>
      </c>
      <c r="D151" s="154">
        <v>6.3564111947365567E-2</v>
      </c>
      <c r="E151" s="154">
        <v>5.5182505014181371E-2</v>
      </c>
      <c r="F151" s="154">
        <v>7.9148470416552971E-2</v>
      </c>
      <c r="G151" s="154">
        <v>0.1067498903451775</v>
      </c>
      <c r="H151" s="154">
        <v>5.4518546386856895E-2</v>
      </c>
      <c r="I151" s="154">
        <v>5.4161748633037556E-2</v>
      </c>
      <c r="J151" s="154">
        <v>6.2123199407040183E-2</v>
      </c>
      <c r="K151" s="154">
        <v>8.9449055757897813E-2</v>
      </c>
      <c r="L151" s="154">
        <v>0.24271891172016355</v>
      </c>
      <c r="M151" s="154">
        <v>0.25582116893030121</v>
      </c>
      <c r="N151" s="154">
        <v>9.6352105398321744E-2</v>
      </c>
      <c r="O151" s="154">
        <v>5.5453183800162544E-2</v>
      </c>
      <c r="P151" s="156">
        <v>6.5225455019669504E-2</v>
      </c>
      <c r="Q151" s="130"/>
    </row>
    <row r="152" spans="1:17" x14ac:dyDescent="0.25">
      <c r="A152" s="152" t="s">
        <v>92</v>
      </c>
      <c r="B152" s="157">
        <v>0.12007620592972652</v>
      </c>
      <c r="C152" s="154">
        <v>0.24292920314471034</v>
      </c>
      <c r="D152" s="154">
        <v>0.28654939308277472</v>
      </c>
      <c r="E152" s="154">
        <v>0.2882569863862447</v>
      </c>
      <c r="F152" s="154">
        <v>0.20815918128427388</v>
      </c>
      <c r="G152" s="154">
        <v>0.19467473350090633</v>
      </c>
      <c r="H152" s="154">
        <v>0.27058752127925018</v>
      </c>
      <c r="I152" s="154">
        <v>0.24365093237082416</v>
      </c>
      <c r="J152" s="154">
        <v>0.22895440690704946</v>
      </c>
      <c r="K152" s="154">
        <v>0.2069752283210112</v>
      </c>
      <c r="L152" s="154">
        <v>8.3150835084774902E-2</v>
      </c>
      <c r="M152" s="154">
        <v>0.15794853194736527</v>
      </c>
      <c r="N152" s="154">
        <v>0.26637205205154602</v>
      </c>
      <c r="O152" s="154">
        <v>0.28460661555842121</v>
      </c>
      <c r="P152" s="156">
        <v>0.35957793953386036</v>
      </c>
      <c r="Q152" s="130"/>
    </row>
    <row r="153" spans="1:17" x14ac:dyDescent="0.25">
      <c r="A153" s="152" t="s">
        <v>93</v>
      </c>
      <c r="B153" s="157">
        <v>3.9104943642550467E-2</v>
      </c>
      <c r="C153" s="154">
        <v>1.4149389084319194E-2</v>
      </c>
      <c r="D153" s="154">
        <v>7.2278149608986505E-3</v>
      </c>
      <c r="E153" s="154">
        <v>9.0836747677981756E-3</v>
      </c>
      <c r="F153" s="154">
        <v>8.69961561665707E-3</v>
      </c>
      <c r="G153" s="154">
        <v>1.2780933543129083E-2</v>
      </c>
      <c r="H153" s="154">
        <v>1.6354735860735143E-3</v>
      </c>
      <c r="I153" s="154">
        <v>4.2905445286487501E-3</v>
      </c>
      <c r="J153" s="154">
        <v>8.4405869133248723E-3</v>
      </c>
      <c r="K153" s="154">
        <v>1.2795399987706443E-2</v>
      </c>
      <c r="L153" s="154">
        <v>5.4332597200607027E-2</v>
      </c>
      <c r="M153" s="154">
        <v>3.1057750584308343E-2</v>
      </c>
      <c r="N153" s="154">
        <v>1.051407480558361E-2</v>
      </c>
      <c r="O153" s="154">
        <v>9.4932193658061031E-3</v>
      </c>
      <c r="P153" s="156">
        <v>1.5421967389713166E-2</v>
      </c>
      <c r="Q153" s="130"/>
    </row>
    <row r="154" spans="1:17" x14ac:dyDescent="0.25">
      <c r="A154" s="152" t="s">
        <v>94</v>
      </c>
      <c r="B154" s="157">
        <v>1.1513442878004472E-3</v>
      </c>
      <c r="C154" s="154">
        <v>8.5234386867232004E-3</v>
      </c>
      <c r="D154" s="154">
        <v>3.0769500439789207E-2</v>
      </c>
      <c r="E154" s="154">
        <v>7.5738445612972494E-2</v>
      </c>
      <c r="F154" s="154">
        <v>0.29147564093952638</v>
      </c>
      <c r="G154" s="154">
        <v>1.4005936399377531E-2</v>
      </c>
      <c r="H154" s="154">
        <v>2.3627039778294386E-2</v>
      </c>
      <c r="I154" s="154">
        <v>6.8588787575810134E-2</v>
      </c>
      <c r="J154" s="154">
        <v>8.9942451815880647E-2</v>
      </c>
      <c r="K154" s="154">
        <v>0.42862285106030817</v>
      </c>
      <c r="L154" s="155">
        <v>0</v>
      </c>
      <c r="M154" s="154">
        <v>2.3025558250431223E-3</v>
      </c>
      <c r="N154" s="154">
        <v>4.6039469640223847E-3</v>
      </c>
      <c r="O154" s="154">
        <v>2.1761713650603396E-2</v>
      </c>
      <c r="P154" s="156">
        <v>0.18100001774217134</v>
      </c>
      <c r="Q154" s="130"/>
    </row>
    <row r="155" spans="1:17" x14ac:dyDescent="0.25">
      <c r="A155" s="152" t="s">
        <v>95</v>
      </c>
      <c r="B155" s="157">
        <v>4.8080262490611181E-3</v>
      </c>
      <c r="C155" s="154">
        <v>1.2379317052269528E-2</v>
      </c>
      <c r="D155" s="154">
        <v>7.4154252782914903E-3</v>
      </c>
      <c r="E155" s="154">
        <v>1.4135362526258084E-2</v>
      </c>
      <c r="F155" s="154">
        <v>6.0274644509359558E-3</v>
      </c>
      <c r="G155" s="154">
        <v>8.5399773113630523E-3</v>
      </c>
      <c r="H155" s="154">
        <v>1.2755275788524532E-2</v>
      </c>
      <c r="I155" s="154">
        <v>8.2969980618679984E-3</v>
      </c>
      <c r="J155" s="154">
        <v>6.9012205040921495E-3</v>
      </c>
      <c r="K155" s="154">
        <v>5.6101016554046604E-3</v>
      </c>
      <c r="L155" s="155">
        <v>0</v>
      </c>
      <c r="M155" s="154">
        <v>1.4423247195527063E-2</v>
      </c>
      <c r="N155" s="154">
        <v>7.2292316403606673E-3</v>
      </c>
      <c r="O155" s="154">
        <v>1.373382026511118E-2</v>
      </c>
      <c r="P155" s="156">
        <v>1.301444857191727E-2</v>
      </c>
      <c r="Q155" s="130"/>
    </row>
    <row r="156" spans="1:17" x14ac:dyDescent="0.25">
      <c r="A156" s="152" t="s">
        <v>169</v>
      </c>
      <c r="B156" s="153">
        <v>0</v>
      </c>
      <c r="C156" s="154">
        <v>5.8197720401506241E-3</v>
      </c>
      <c r="D156" s="154">
        <v>1.0396510152105099E-2</v>
      </c>
      <c r="E156" s="154">
        <v>9.8965284214332316E-2</v>
      </c>
      <c r="F156" s="154">
        <v>0.43342740260844664</v>
      </c>
      <c r="G156" s="154">
        <v>1.2317746034505245E-3</v>
      </c>
      <c r="H156" s="154">
        <v>2.8680553492942896E-2</v>
      </c>
      <c r="I156" s="154">
        <v>0.10550322888856481</v>
      </c>
      <c r="J156" s="154">
        <v>0.22209153251544397</v>
      </c>
      <c r="K156" s="154">
        <v>0.5741154685058667</v>
      </c>
      <c r="L156" s="155">
        <v>0</v>
      </c>
      <c r="M156" s="155">
        <v>0</v>
      </c>
      <c r="N156" s="154">
        <v>2.4920057545783419E-3</v>
      </c>
      <c r="O156" s="154">
        <v>1.0772548784913067E-2</v>
      </c>
      <c r="P156" s="156">
        <v>0.16611881427071398</v>
      </c>
      <c r="Q156" s="130"/>
    </row>
    <row r="157" spans="1:17" x14ac:dyDescent="0.25">
      <c r="A157" s="152" t="s">
        <v>170</v>
      </c>
      <c r="B157" s="153">
        <v>0</v>
      </c>
      <c r="C157" s="154">
        <v>1.641668812132856E-3</v>
      </c>
      <c r="D157" s="154">
        <v>4.3277562392399225E-3</v>
      </c>
      <c r="E157" s="154">
        <v>2.2369754170790526E-2</v>
      </c>
      <c r="F157" s="154">
        <v>0.16979126963184307</v>
      </c>
      <c r="G157" s="154">
        <v>1.1750073040349344E-3</v>
      </c>
      <c r="H157" s="154">
        <v>9.8475529416890244E-3</v>
      </c>
      <c r="I157" s="154">
        <v>1.9010011688445502E-2</v>
      </c>
      <c r="J157" s="154">
        <v>6.5339803152583767E-2</v>
      </c>
      <c r="K157" s="154">
        <v>0.2349907934102563</v>
      </c>
      <c r="L157" s="155">
        <v>0</v>
      </c>
      <c r="M157" s="155">
        <v>0</v>
      </c>
      <c r="N157" s="155">
        <v>0</v>
      </c>
      <c r="O157" s="154">
        <v>1.9761651339082649E-3</v>
      </c>
      <c r="P157" s="156">
        <v>7.2970682918211571E-2</v>
      </c>
      <c r="Q157" s="130"/>
    </row>
    <row r="158" spans="1:17" x14ac:dyDescent="0.25">
      <c r="A158" s="152" t="s">
        <v>171</v>
      </c>
      <c r="B158" s="157">
        <v>0.64881890842017464</v>
      </c>
      <c r="C158" s="154">
        <v>0.86516182614726356</v>
      </c>
      <c r="D158" s="154">
        <v>0.96972443114625306</v>
      </c>
      <c r="E158" s="154">
        <v>0.99276480716831439</v>
      </c>
      <c r="F158" s="154">
        <v>0.9962369203230883</v>
      </c>
      <c r="G158" s="154">
        <v>0.90157358275917854</v>
      </c>
      <c r="H158" s="154">
        <v>0.98234993951488081</v>
      </c>
      <c r="I158" s="154">
        <v>0.99665225616694375</v>
      </c>
      <c r="J158" s="154">
        <v>0.99535580286438974</v>
      </c>
      <c r="K158" s="154">
        <v>0.99870631477327976</v>
      </c>
      <c r="L158" s="154">
        <v>0.62995383493698176</v>
      </c>
      <c r="M158" s="154">
        <v>0.691442488430694</v>
      </c>
      <c r="N158" s="154">
        <v>0.80914648181140703</v>
      </c>
      <c r="O158" s="154">
        <v>0.93859916909970609</v>
      </c>
      <c r="P158" s="156">
        <v>0.98144709651813877</v>
      </c>
      <c r="Q158" s="130"/>
    </row>
    <row r="159" spans="1:17" x14ac:dyDescent="0.25">
      <c r="A159" s="152" t="s">
        <v>172</v>
      </c>
      <c r="B159" s="157">
        <v>6.14603062185982E-3</v>
      </c>
      <c r="C159" s="154">
        <v>7.2699012248733694E-2</v>
      </c>
      <c r="D159" s="154">
        <v>0.172065099197936</v>
      </c>
      <c r="E159" s="154">
        <v>0.3078005826214405</v>
      </c>
      <c r="F159" s="154">
        <v>0.67378570348076439</v>
      </c>
      <c r="G159" s="154">
        <v>7.0323110767066474E-2</v>
      </c>
      <c r="H159" s="154">
        <v>0.20229113932311879</v>
      </c>
      <c r="I159" s="154">
        <v>0.28774087908771628</v>
      </c>
      <c r="J159" s="154">
        <v>0.50562217228399586</v>
      </c>
      <c r="K159" s="154">
        <v>0.80034828769907251</v>
      </c>
      <c r="L159" s="154">
        <v>8.5255199137862833E-3</v>
      </c>
      <c r="M159" s="154">
        <v>3.5695460468994078E-3</v>
      </c>
      <c r="N159" s="154">
        <v>6.1910172499441821E-2</v>
      </c>
      <c r="O159" s="154">
        <v>0.11861433533522187</v>
      </c>
      <c r="P159" s="156">
        <v>0.41301165953568642</v>
      </c>
      <c r="Q159" s="130"/>
    </row>
    <row r="160" spans="1:17" x14ac:dyDescent="0.25">
      <c r="A160" s="152" t="s">
        <v>96</v>
      </c>
      <c r="B160" s="157">
        <v>0.98044766258051552</v>
      </c>
      <c r="C160" s="154">
        <v>0.72953209867198343</v>
      </c>
      <c r="D160" s="154">
        <v>0.2944675726035571</v>
      </c>
      <c r="E160" s="154">
        <v>8.1163983151565769E-2</v>
      </c>
      <c r="F160" s="154">
        <v>1.1101881822994604E-2</v>
      </c>
      <c r="G160" s="154">
        <v>0.58720403903568741</v>
      </c>
      <c r="H160" s="154">
        <v>0.1797515082715142</v>
      </c>
      <c r="I160" s="154">
        <v>6.9404520602458941E-2</v>
      </c>
      <c r="J160" s="154">
        <v>2.6392295270318489E-2</v>
      </c>
      <c r="K160" s="154">
        <v>1.4087359199100099E-3</v>
      </c>
      <c r="L160" s="154">
        <v>0.9925210413868194</v>
      </c>
      <c r="M160" s="154">
        <v>0.96681981424412811</v>
      </c>
      <c r="N160" s="154">
        <v>0.84008789582129795</v>
      </c>
      <c r="O160" s="154">
        <v>0.48318066343937555</v>
      </c>
      <c r="P160" s="156">
        <v>9.9643366162464359E-2</v>
      </c>
      <c r="Q160" s="130"/>
    </row>
    <row r="161" spans="1:17" x14ac:dyDescent="0.25">
      <c r="A161" s="152" t="s">
        <v>97</v>
      </c>
      <c r="B161" s="157">
        <v>3.4786629513007235E-3</v>
      </c>
      <c r="C161" s="154">
        <v>1.2823141883150282E-3</v>
      </c>
      <c r="D161" s="155">
        <v>0</v>
      </c>
      <c r="E161" s="154">
        <v>1.3571446752728232E-4</v>
      </c>
      <c r="F161" s="155">
        <v>0</v>
      </c>
      <c r="G161" s="154">
        <v>1.8096433815982548E-3</v>
      </c>
      <c r="H161" s="155">
        <v>0</v>
      </c>
      <c r="I161" s="154">
        <v>2.4872326678375341E-4</v>
      </c>
      <c r="J161" s="155">
        <v>0</v>
      </c>
      <c r="K161" s="155">
        <v>0</v>
      </c>
      <c r="L161" s="154">
        <v>4.932473618521986E-3</v>
      </c>
      <c r="M161" s="154">
        <v>2.8291097577260051E-4</v>
      </c>
      <c r="N161" s="154">
        <v>2.7022856315594415E-3</v>
      </c>
      <c r="O161" s="155">
        <v>0</v>
      </c>
      <c r="P161" s="158">
        <v>0</v>
      </c>
      <c r="Q161" s="130"/>
    </row>
    <row r="162" spans="1:17" x14ac:dyDescent="0.25">
      <c r="A162" s="152" t="s">
        <v>98</v>
      </c>
      <c r="B162" s="153">
        <v>0</v>
      </c>
      <c r="C162" s="154">
        <v>1.8583999462708414E-3</v>
      </c>
      <c r="D162" s="154">
        <v>6.2194564724577994E-3</v>
      </c>
      <c r="E162" s="154">
        <v>3.147080531788539E-3</v>
      </c>
      <c r="F162" s="154">
        <v>2.6342022976552329E-3</v>
      </c>
      <c r="G162" s="154">
        <v>9.8698206595498866E-3</v>
      </c>
      <c r="H162" s="154">
        <v>2.3971588587946495E-3</v>
      </c>
      <c r="I162" s="154">
        <v>5.6589084910031078E-3</v>
      </c>
      <c r="J162" s="154">
        <v>5.0208841381037452E-3</v>
      </c>
      <c r="K162" s="155">
        <v>0</v>
      </c>
      <c r="L162" s="155">
        <v>0</v>
      </c>
      <c r="M162" s="155">
        <v>0</v>
      </c>
      <c r="N162" s="155">
        <v>0</v>
      </c>
      <c r="O162" s="154">
        <v>9.6904433643564189E-4</v>
      </c>
      <c r="P162" s="156">
        <v>3.2027937341481054E-3</v>
      </c>
      <c r="Q162" s="130"/>
    </row>
    <row r="163" spans="1:17" x14ac:dyDescent="0.25">
      <c r="A163" s="152" t="s">
        <v>173</v>
      </c>
      <c r="B163" s="157">
        <v>3.5277311245433649E-3</v>
      </c>
      <c r="C163" s="154">
        <v>1.3637566581017045E-3</v>
      </c>
      <c r="D163" s="154">
        <v>1.2519703087815407E-3</v>
      </c>
      <c r="E163" s="154">
        <v>8.3834959626195155E-4</v>
      </c>
      <c r="F163" s="155">
        <v>0</v>
      </c>
      <c r="G163" s="154">
        <v>6.8587539472163847E-3</v>
      </c>
      <c r="H163" s="154">
        <v>1.7139912719366902E-3</v>
      </c>
      <c r="I163" s="155">
        <v>0</v>
      </c>
      <c r="J163" s="155">
        <v>0</v>
      </c>
      <c r="K163" s="155">
        <v>0</v>
      </c>
      <c r="L163" s="155">
        <v>0</v>
      </c>
      <c r="M163" s="154">
        <v>5.3883313222513017E-3</v>
      </c>
      <c r="N163" s="155">
        <v>0</v>
      </c>
      <c r="O163" s="155">
        <v>0</v>
      </c>
      <c r="P163" s="158">
        <v>0</v>
      </c>
      <c r="Q163" s="130"/>
    </row>
    <row r="164" spans="1:17" x14ac:dyDescent="0.25">
      <c r="A164" s="152" t="s">
        <v>174</v>
      </c>
      <c r="B164" s="157">
        <v>1.0063938780814406E-3</v>
      </c>
      <c r="C164" s="155">
        <v>0</v>
      </c>
      <c r="D164" s="154">
        <v>6.8281652381668359E-5</v>
      </c>
      <c r="E164" s="155">
        <v>0</v>
      </c>
      <c r="F164" s="155">
        <v>0</v>
      </c>
      <c r="G164" s="155">
        <v>0</v>
      </c>
      <c r="H164" s="155">
        <v>0</v>
      </c>
      <c r="I164" s="155">
        <v>0</v>
      </c>
      <c r="J164" s="155">
        <v>0</v>
      </c>
      <c r="K164" s="155">
        <v>0</v>
      </c>
      <c r="L164" s="154">
        <v>2.1047615896964528E-3</v>
      </c>
      <c r="M164" s="155">
        <v>0</v>
      </c>
      <c r="N164" s="155">
        <v>0</v>
      </c>
      <c r="O164" s="154">
        <v>1.3471748108094398E-4</v>
      </c>
      <c r="P164" s="158">
        <v>0</v>
      </c>
      <c r="Q164" s="130"/>
    </row>
    <row r="165" spans="1:17" x14ac:dyDescent="0.25">
      <c r="A165" s="152" t="s">
        <v>99</v>
      </c>
      <c r="B165" s="153">
        <v>0</v>
      </c>
      <c r="C165" s="154">
        <v>2.8476722281870354E-4</v>
      </c>
      <c r="D165" s="154">
        <v>1.2585231866900713E-3</v>
      </c>
      <c r="E165" s="154">
        <v>2.7844799436269808E-2</v>
      </c>
      <c r="F165" s="154">
        <v>9.9098844070433147E-3</v>
      </c>
      <c r="G165" s="154">
        <v>1.7409176913830361E-3</v>
      </c>
      <c r="H165" s="154">
        <v>1.0399457640867089E-3</v>
      </c>
      <c r="I165" s="154">
        <v>3.6598256423619621E-2</v>
      </c>
      <c r="J165" s="154">
        <v>1.6544660529350445E-2</v>
      </c>
      <c r="K165" s="154">
        <v>8.4544339526739318E-3</v>
      </c>
      <c r="L165" s="155">
        <v>0</v>
      </c>
      <c r="M165" s="155">
        <v>0</v>
      </c>
      <c r="N165" s="155">
        <v>0</v>
      </c>
      <c r="O165" s="154">
        <v>1.3701390302357939E-3</v>
      </c>
      <c r="P165" s="156">
        <v>1.0969469257935282E-2</v>
      </c>
      <c r="Q165" s="130"/>
    </row>
    <row r="166" spans="1:17" x14ac:dyDescent="0.25">
      <c r="A166" s="152" t="s">
        <v>100</v>
      </c>
      <c r="B166" s="153">
        <v>0</v>
      </c>
      <c r="C166" s="154">
        <v>1.3180734719447093E-3</v>
      </c>
      <c r="D166" s="154">
        <v>1.8282768782126445E-2</v>
      </c>
      <c r="E166" s="154">
        <v>0.1186391314849146</v>
      </c>
      <c r="F166" s="154">
        <v>0.57844151723590664</v>
      </c>
      <c r="G166" s="154">
        <v>1.5176293119488575E-3</v>
      </c>
      <c r="H166" s="154">
        <v>3.8953055768422513E-2</v>
      </c>
      <c r="I166" s="154">
        <v>9.930538448460223E-2</v>
      </c>
      <c r="J166" s="154">
        <v>0.32571571146434763</v>
      </c>
      <c r="K166" s="154">
        <v>0.71061633188092588</v>
      </c>
      <c r="L166" s="155">
        <v>0</v>
      </c>
      <c r="M166" s="155">
        <v>0</v>
      </c>
      <c r="N166" s="155">
        <v>0</v>
      </c>
      <c r="O166" s="154">
        <v>2.4800600527870036E-3</v>
      </c>
      <c r="P166" s="156">
        <v>0.28453142433649309</v>
      </c>
      <c r="Q166" s="130"/>
    </row>
    <row r="167" spans="1:17" x14ac:dyDescent="0.25">
      <c r="A167" s="152" t="s">
        <v>101</v>
      </c>
      <c r="B167" s="157">
        <v>1.0150750816539588E-2</v>
      </c>
      <c r="C167" s="154">
        <v>0.26195392197510287</v>
      </c>
      <c r="D167" s="154">
        <v>0.6507615661664814</v>
      </c>
      <c r="E167" s="154">
        <v>0.73227675032092043</v>
      </c>
      <c r="F167" s="154">
        <v>0.38100839748950349</v>
      </c>
      <c r="G167" s="154">
        <v>0.38331627335255408</v>
      </c>
      <c r="H167" s="154">
        <v>0.73315225262347494</v>
      </c>
      <c r="I167" s="154">
        <v>0.75925494685821082</v>
      </c>
      <c r="J167" s="154">
        <v>0.60202053374176812</v>
      </c>
      <c r="K167" s="154">
        <v>0.26745901917012188</v>
      </c>
      <c r="L167" s="154">
        <v>4.4172340496200819E-4</v>
      </c>
      <c r="M167" s="154">
        <v>2.4731506288968162E-2</v>
      </c>
      <c r="N167" s="154">
        <v>0.15720981854714264</v>
      </c>
      <c r="O167" s="154">
        <v>0.49726972056167507</v>
      </c>
      <c r="P167" s="156">
        <v>0.56906871226784028</v>
      </c>
      <c r="Q167" s="130"/>
    </row>
    <row r="168" spans="1:17" x14ac:dyDescent="0.25">
      <c r="A168" s="152" t="s">
        <v>102</v>
      </c>
      <c r="B168" s="157">
        <v>1.3887986490208695E-3</v>
      </c>
      <c r="C168" s="154">
        <v>2.4066678654624178E-3</v>
      </c>
      <c r="D168" s="154">
        <v>2.7689860827523491E-2</v>
      </c>
      <c r="E168" s="154">
        <v>3.5954191010751126E-2</v>
      </c>
      <c r="F168" s="154">
        <v>1.6904116746895993E-2</v>
      </c>
      <c r="G168" s="154">
        <v>7.6829226200612446E-3</v>
      </c>
      <c r="H168" s="154">
        <v>4.2992087441770202E-2</v>
      </c>
      <c r="I168" s="154">
        <v>2.9529259873321782E-2</v>
      </c>
      <c r="J168" s="154">
        <v>2.4305914856110965E-2</v>
      </c>
      <c r="K168" s="154">
        <v>1.2061479076367976E-2</v>
      </c>
      <c r="L168" s="155">
        <v>0</v>
      </c>
      <c r="M168" s="154">
        <v>2.7774371688803249E-3</v>
      </c>
      <c r="N168" s="155">
        <v>0</v>
      </c>
      <c r="O168" s="154">
        <v>1.459565509840989E-2</v>
      </c>
      <c r="P168" s="156">
        <v>3.2584234241119246E-2</v>
      </c>
      <c r="Q168" s="130"/>
    </row>
    <row r="169" spans="1:17" x14ac:dyDescent="0.25">
      <c r="A169" s="152" t="s">
        <v>103</v>
      </c>
      <c r="B169" s="153">
        <v>0</v>
      </c>
      <c r="C169" s="154">
        <v>9.7149002085176474E-4</v>
      </c>
      <c r="D169" s="154">
        <v>1.0410018912895619E-3</v>
      </c>
      <c r="E169" s="154">
        <v>1.1887021763751454E-3</v>
      </c>
      <c r="F169" s="154">
        <v>5.1270992776188858E-3</v>
      </c>
      <c r="G169" s="154">
        <v>2.1687447868973374E-3</v>
      </c>
      <c r="H169" s="154">
        <v>7.9725335911364783E-4</v>
      </c>
      <c r="I169" s="154">
        <v>1.4638627993926803E-3</v>
      </c>
      <c r="J169" s="155">
        <v>0</v>
      </c>
      <c r="K169" s="154">
        <v>1.0345227508389508E-2</v>
      </c>
      <c r="L169" s="155">
        <v>0</v>
      </c>
      <c r="M169" s="155">
        <v>0</v>
      </c>
      <c r="N169" s="155">
        <v>0</v>
      </c>
      <c r="O169" s="154">
        <v>1.8279357286820174E-3</v>
      </c>
      <c r="P169" s="158">
        <v>0</v>
      </c>
      <c r="Q169" s="130"/>
    </row>
    <row r="170" spans="1:17" x14ac:dyDescent="0.25">
      <c r="A170" s="152" t="s">
        <v>175</v>
      </c>
      <c r="B170" s="157">
        <v>0.5812848720622501</v>
      </c>
      <c r="C170" s="154">
        <v>8.7444191951842665E-2</v>
      </c>
      <c r="D170" s="154">
        <v>6.1819940503072049E-4</v>
      </c>
      <c r="E170" s="154">
        <v>1.598740161568182E-3</v>
      </c>
      <c r="F170" s="155">
        <v>0</v>
      </c>
      <c r="G170" s="154">
        <v>8.4302744741793806E-2</v>
      </c>
      <c r="H170" s="155">
        <v>0</v>
      </c>
      <c r="I170" s="155">
        <v>0</v>
      </c>
      <c r="J170" s="155">
        <v>0</v>
      </c>
      <c r="K170" s="155">
        <v>0</v>
      </c>
      <c r="L170" s="154">
        <v>0.86458108775761755</v>
      </c>
      <c r="M170" s="154">
        <v>0.32636021596024195</v>
      </c>
      <c r="N170" s="154">
        <v>7.6145824585596072E-2</v>
      </c>
      <c r="O170" s="154">
        <v>2.6148980619795724E-2</v>
      </c>
      <c r="P170" s="156">
        <v>3.8015264431906673E-3</v>
      </c>
      <c r="Q170" s="130"/>
    </row>
    <row r="171" spans="1:17" x14ac:dyDescent="0.25">
      <c r="A171" s="152" t="s">
        <v>104</v>
      </c>
      <c r="B171" s="157">
        <v>4.9949694418284049E-2</v>
      </c>
      <c r="C171" s="154">
        <v>2.0260248268649503E-2</v>
      </c>
      <c r="D171" s="154">
        <v>1.4958300666428968E-3</v>
      </c>
      <c r="E171" s="155">
        <v>0</v>
      </c>
      <c r="F171" s="155">
        <v>0</v>
      </c>
      <c r="G171" s="154">
        <v>3.3137057687200822E-2</v>
      </c>
      <c r="H171" s="155">
        <v>0</v>
      </c>
      <c r="I171" s="155">
        <v>0</v>
      </c>
      <c r="J171" s="155">
        <v>0</v>
      </c>
      <c r="K171" s="155">
        <v>0</v>
      </c>
      <c r="L171" s="154">
        <v>1.7655498256453593E-2</v>
      </c>
      <c r="M171" s="154">
        <v>5.6378641940037028E-2</v>
      </c>
      <c r="N171" s="154">
        <v>2.6613724611173572E-2</v>
      </c>
      <c r="O171" s="154">
        <v>7.8726205662116387E-3</v>
      </c>
      <c r="P171" s="156">
        <v>1.4384396271027626E-3</v>
      </c>
      <c r="Q171" s="130"/>
    </row>
    <row r="172" spans="1:17" x14ac:dyDescent="0.25">
      <c r="A172" s="152" t="s">
        <v>105</v>
      </c>
      <c r="B172" s="157">
        <v>6.3040278932711843E-2</v>
      </c>
      <c r="C172" s="154">
        <v>1.6809526535461604E-2</v>
      </c>
      <c r="D172" s="154">
        <v>1.358189809899796E-3</v>
      </c>
      <c r="E172" s="155">
        <v>0</v>
      </c>
      <c r="F172" s="155">
        <v>0</v>
      </c>
      <c r="G172" s="154">
        <v>3.1057735464011908E-3</v>
      </c>
      <c r="H172" s="155">
        <v>0</v>
      </c>
      <c r="I172" s="155">
        <v>0</v>
      </c>
      <c r="J172" s="155">
        <v>0</v>
      </c>
      <c r="K172" s="155">
        <v>0</v>
      </c>
      <c r="L172" s="154">
        <v>6.815889836196988E-2</v>
      </c>
      <c r="M172" s="154">
        <v>5.9420295873588144E-2</v>
      </c>
      <c r="N172" s="154">
        <v>2.7369732449309386E-2</v>
      </c>
      <c r="O172" s="154">
        <v>6.6329494345438063E-3</v>
      </c>
      <c r="P172" s="156">
        <v>1.6639671099610697E-3</v>
      </c>
      <c r="Q172" s="130"/>
    </row>
    <row r="173" spans="1:17" x14ac:dyDescent="0.25">
      <c r="A173" s="152" t="s">
        <v>106</v>
      </c>
      <c r="B173" s="153">
        <v>0</v>
      </c>
      <c r="C173" s="154">
        <v>4.634742114889687E-3</v>
      </c>
      <c r="D173" s="154">
        <v>2.7569450950437674E-3</v>
      </c>
      <c r="E173" s="154">
        <v>1.9212899425647739E-3</v>
      </c>
      <c r="F173" s="154">
        <v>9.3745639785646428E-4</v>
      </c>
      <c r="G173" s="155">
        <v>0</v>
      </c>
      <c r="H173" s="154">
        <v>4.5643102544058317E-3</v>
      </c>
      <c r="I173" s="154">
        <v>6.8319494639930347E-4</v>
      </c>
      <c r="J173" s="154">
        <v>9.1408042032278651E-4</v>
      </c>
      <c r="K173" s="154">
        <v>9.4577842069057773E-4</v>
      </c>
      <c r="L173" s="155">
        <v>0</v>
      </c>
      <c r="M173" s="154">
        <v>1.3826593331063941E-3</v>
      </c>
      <c r="N173" s="154">
        <v>2.7877813741826653E-3</v>
      </c>
      <c r="O173" s="154">
        <v>7.2364372195474983E-3</v>
      </c>
      <c r="P173" s="156">
        <v>1.7495199690003636E-3</v>
      </c>
      <c r="Q173" s="130"/>
    </row>
    <row r="174" spans="1:17" x14ac:dyDescent="0.25">
      <c r="A174" s="152" t="s">
        <v>107</v>
      </c>
      <c r="B174" s="153">
        <v>0</v>
      </c>
      <c r="C174" s="154">
        <v>2.7426725508166053E-3</v>
      </c>
      <c r="D174" s="155">
        <v>0</v>
      </c>
      <c r="E174" s="154">
        <v>2.0413966133678192E-3</v>
      </c>
      <c r="F174" s="154">
        <v>3.9759068164511632E-3</v>
      </c>
      <c r="G174" s="155">
        <v>0</v>
      </c>
      <c r="H174" s="154">
        <v>6.6261528706545254E-4</v>
      </c>
      <c r="I174" s="154">
        <v>5.93975142972021E-4</v>
      </c>
      <c r="J174" s="154">
        <v>6.7790486128616254E-3</v>
      </c>
      <c r="K174" s="154">
        <v>6.5650515007133431E-4</v>
      </c>
      <c r="L174" s="155">
        <v>0</v>
      </c>
      <c r="M174" s="154">
        <v>5.8939889014751456E-3</v>
      </c>
      <c r="N174" s="155">
        <v>0</v>
      </c>
      <c r="O174" s="155">
        <v>0</v>
      </c>
      <c r="P174" s="156">
        <v>3.725715143418113E-3</v>
      </c>
      <c r="Q174" s="130"/>
    </row>
    <row r="175" spans="1:17" x14ac:dyDescent="0.25">
      <c r="A175" s="152" t="s">
        <v>176</v>
      </c>
      <c r="B175" s="157">
        <v>0.30293328573871592</v>
      </c>
      <c r="C175" s="154">
        <v>0.84982931633643199</v>
      </c>
      <c r="D175" s="154">
        <v>0.95921846041286341</v>
      </c>
      <c r="E175" s="154">
        <v>0.95162127730034662</v>
      </c>
      <c r="F175" s="154">
        <v>0.89587165187746964</v>
      </c>
      <c r="G175" s="154">
        <v>0.86077369226445444</v>
      </c>
      <c r="H175" s="154">
        <v>0.95859700233257661</v>
      </c>
      <c r="I175" s="154">
        <v>0.97692940321329336</v>
      </c>
      <c r="J175" s="154">
        <v>0.9362567737201869</v>
      </c>
      <c r="K175" s="154">
        <v>0.87611299908929074</v>
      </c>
      <c r="L175" s="154">
        <v>4.8196268288920138E-2</v>
      </c>
      <c r="M175" s="154">
        <v>0.54632741432986032</v>
      </c>
      <c r="N175" s="154">
        <v>0.85669804243630177</v>
      </c>
      <c r="O175" s="154">
        <v>0.91301476266301929</v>
      </c>
      <c r="P175" s="156">
        <v>0.89455450199181874</v>
      </c>
      <c r="Q175" s="130"/>
    </row>
    <row r="176" spans="1:17" x14ac:dyDescent="0.25">
      <c r="A176" s="152" t="s">
        <v>108</v>
      </c>
      <c r="B176" s="157">
        <v>5.2758846376411387E-4</v>
      </c>
      <c r="C176" s="154">
        <v>7.0681334024260255E-3</v>
      </c>
      <c r="D176" s="154">
        <v>1.8807832289362763E-2</v>
      </c>
      <c r="E176" s="154">
        <v>2.7635618833405037E-2</v>
      </c>
      <c r="F176" s="154">
        <v>1.5423017656947936E-2</v>
      </c>
      <c r="G176" s="154">
        <v>2.3580945538795631E-3</v>
      </c>
      <c r="H176" s="154">
        <v>2.2868772068938125E-2</v>
      </c>
      <c r="I176" s="154">
        <v>1.2102675832152673E-2</v>
      </c>
      <c r="J176" s="154">
        <v>7.430649907706274E-3</v>
      </c>
      <c r="K176" s="154">
        <v>9.5185171527909142E-3</v>
      </c>
      <c r="L176" s="155">
        <v>0</v>
      </c>
      <c r="M176" s="154">
        <v>1.0551160963211065E-3</v>
      </c>
      <c r="N176" s="154">
        <v>3.7832529766044817E-3</v>
      </c>
      <c r="O176" s="154">
        <v>1.7170971022510358E-2</v>
      </c>
      <c r="P176" s="156">
        <v>6.8672416166396674E-2</v>
      </c>
      <c r="Q176" s="130"/>
    </row>
    <row r="177" spans="1:17" x14ac:dyDescent="0.25">
      <c r="A177" s="152" t="s">
        <v>109</v>
      </c>
      <c r="B177" s="157">
        <v>8.9955597575272072E-4</v>
      </c>
      <c r="C177" s="154">
        <v>6.4339819151885643E-4</v>
      </c>
      <c r="D177" s="154">
        <v>1.0410018912895619E-3</v>
      </c>
      <c r="E177" s="154">
        <v>5.9884546441073359E-4</v>
      </c>
      <c r="F177" s="154">
        <v>1.213483838822531E-3</v>
      </c>
      <c r="G177" s="154">
        <v>2.168744786897337E-3</v>
      </c>
      <c r="H177" s="155">
        <v>0</v>
      </c>
      <c r="I177" s="155">
        <v>0</v>
      </c>
      <c r="J177" s="154">
        <v>1.1723840544533471E-3</v>
      </c>
      <c r="K177" s="154">
        <v>2.4485124454627512E-3</v>
      </c>
      <c r="L177" s="155">
        <v>0</v>
      </c>
      <c r="M177" s="154">
        <v>1.799008232262822E-3</v>
      </c>
      <c r="N177" s="154">
        <v>1.3558655937491611E-3</v>
      </c>
      <c r="O177" s="155">
        <v>0</v>
      </c>
      <c r="P177" s="158">
        <v>0</v>
      </c>
      <c r="Q177" s="130"/>
    </row>
    <row r="178" spans="1:17" x14ac:dyDescent="0.25">
      <c r="A178" s="152" t="s">
        <v>177</v>
      </c>
      <c r="B178" s="157">
        <v>6.733548843466413E-4</v>
      </c>
      <c r="C178" s="155">
        <v>0</v>
      </c>
      <c r="D178" s="154">
        <v>5.8679739382324074E-4</v>
      </c>
      <c r="E178" s="154">
        <v>2.0202306257880967E-3</v>
      </c>
      <c r="F178" s="154">
        <v>8.3125709033003339E-3</v>
      </c>
      <c r="G178" s="155">
        <v>0</v>
      </c>
      <c r="H178" s="154">
        <v>1.0423931511376336E-3</v>
      </c>
      <c r="I178" s="154">
        <v>3.7024671728649559E-3</v>
      </c>
      <c r="J178" s="154">
        <v>9.9816707669334731E-4</v>
      </c>
      <c r="K178" s="154">
        <v>1.573994614442293E-2</v>
      </c>
      <c r="L178" s="154">
        <v>1.4082473350385538E-3</v>
      </c>
      <c r="M178" s="155">
        <v>0</v>
      </c>
      <c r="N178" s="155">
        <v>0</v>
      </c>
      <c r="O178" s="155">
        <v>0</v>
      </c>
      <c r="P178" s="158">
        <v>0</v>
      </c>
      <c r="Q178" s="130"/>
    </row>
    <row r="179" spans="1:17" x14ac:dyDescent="0.25">
      <c r="A179" s="152" t="s">
        <v>110</v>
      </c>
      <c r="B179" s="153">
        <v>0</v>
      </c>
      <c r="C179" s="154">
        <v>2.3718421862746822E-3</v>
      </c>
      <c r="D179" s="154">
        <v>6.0669757492720078E-3</v>
      </c>
      <c r="E179" s="154">
        <v>7.6778618686270264E-3</v>
      </c>
      <c r="F179" s="154">
        <v>6.670086414942894E-2</v>
      </c>
      <c r="G179" s="154">
        <v>8.6718976919817684E-3</v>
      </c>
      <c r="H179" s="154">
        <v>5.4520942313697768E-3</v>
      </c>
      <c r="I179" s="154">
        <v>2.0255988765338151E-3</v>
      </c>
      <c r="J179" s="154">
        <v>4.579872829055736E-2</v>
      </c>
      <c r="K179" s="154">
        <v>7.9986045518488147E-2</v>
      </c>
      <c r="L179" s="155">
        <v>0</v>
      </c>
      <c r="M179" s="155">
        <v>0</v>
      </c>
      <c r="N179" s="154">
        <v>4.9755317834343927E-4</v>
      </c>
      <c r="O179" s="154">
        <v>4.695491138825344E-3</v>
      </c>
      <c r="P179" s="156">
        <v>2.0980426470149974E-2</v>
      </c>
      <c r="Q179" s="130"/>
    </row>
    <row r="180" spans="1:17" x14ac:dyDescent="0.25">
      <c r="A180" s="152" t="s">
        <v>111</v>
      </c>
      <c r="B180" s="157">
        <v>6.9136952417482307E-4</v>
      </c>
      <c r="C180" s="154">
        <v>7.2244384408368199E-3</v>
      </c>
      <c r="D180" s="154">
        <v>7.0087659954825359E-3</v>
      </c>
      <c r="E180" s="154">
        <v>3.6960370135475486E-3</v>
      </c>
      <c r="F180" s="154">
        <v>2.4379490821051599E-3</v>
      </c>
      <c r="G180" s="154">
        <v>3.3132499404942761E-3</v>
      </c>
      <c r="H180" s="154">
        <v>6.0155593153932057E-3</v>
      </c>
      <c r="I180" s="154">
        <v>2.4988220163909992E-3</v>
      </c>
      <c r="J180" s="154">
        <v>6.5016791721787055E-4</v>
      </c>
      <c r="K180" s="154">
        <v>4.2464685703930919E-3</v>
      </c>
      <c r="L180" s="155">
        <v>0</v>
      </c>
      <c r="M180" s="154">
        <v>1.3826593331063941E-3</v>
      </c>
      <c r="N180" s="154">
        <v>4.7482227947396767E-3</v>
      </c>
      <c r="O180" s="154">
        <v>1.5399851606864787E-2</v>
      </c>
      <c r="P180" s="156">
        <v>3.4134870789614326E-3</v>
      </c>
      <c r="Q180" s="130"/>
    </row>
    <row r="181" spans="1:17" x14ac:dyDescent="0.25">
      <c r="A181" s="152" t="s">
        <v>112</v>
      </c>
      <c r="B181" s="157">
        <v>3.6099884756321872E-2</v>
      </c>
      <c r="C181" s="154">
        <v>2.4443962950734126E-2</v>
      </c>
      <c r="D181" s="154">
        <v>5.6811704828053835E-3</v>
      </c>
      <c r="E181" s="154">
        <v>7.5207474779433029E-4</v>
      </c>
      <c r="F181" s="155">
        <v>0</v>
      </c>
      <c r="G181" s="154">
        <v>1.098268941724038E-2</v>
      </c>
      <c r="H181" s="154">
        <v>1.6438933845672023E-3</v>
      </c>
      <c r="I181" s="154">
        <v>1.3783238555563104E-3</v>
      </c>
      <c r="J181" s="155">
        <v>0</v>
      </c>
      <c r="K181" s="155">
        <v>0</v>
      </c>
      <c r="L181" s="154">
        <v>5.3753285973860206E-2</v>
      </c>
      <c r="M181" s="154">
        <v>2.5098313704786081E-2</v>
      </c>
      <c r="N181" s="154">
        <v>2.5816771596526105E-2</v>
      </c>
      <c r="O181" s="154">
        <v>1.8155902544203212E-2</v>
      </c>
      <c r="P181" s="158">
        <v>0</v>
      </c>
      <c r="Q181" s="130"/>
    </row>
    <row r="182" spans="1:17" x14ac:dyDescent="0.25">
      <c r="A182" s="152" t="s">
        <v>113</v>
      </c>
      <c r="B182" s="157">
        <v>6.0258775342665785E-2</v>
      </c>
      <c r="C182" s="154">
        <v>2.5917485582567755E-2</v>
      </c>
      <c r="D182" s="154">
        <v>7.5691916981050593E-4</v>
      </c>
      <c r="E182" s="155">
        <v>0</v>
      </c>
      <c r="F182" s="155">
        <v>0</v>
      </c>
      <c r="G182" s="154">
        <v>1.0822595728209679E-2</v>
      </c>
      <c r="H182" s="155">
        <v>0</v>
      </c>
      <c r="I182" s="155">
        <v>0</v>
      </c>
      <c r="J182" s="155">
        <v>0</v>
      </c>
      <c r="K182" s="155">
        <v>0</v>
      </c>
      <c r="L182" s="154">
        <v>4.5494093502461488E-2</v>
      </c>
      <c r="M182" s="154">
        <v>8.2516159486690888E-2</v>
      </c>
      <c r="N182" s="154">
        <v>2.0045258276790719E-2</v>
      </c>
      <c r="O182" s="154">
        <v>1.7288574184143229E-2</v>
      </c>
      <c r="P182" s="158">
        <v>0</v>
      </c>
      <c r="Q182" s="130"/>
    </row>
    <row r="183" spans="1:17" x14ac:dyDescent="0.25">
      <c r="A183" s="152" t="s">
        <v>114</v>
      </c>
      <c r="B183" s="157">
        <v>0.22304634732710041</v>
      </c>
      <c r="C183" s="154">
        <v>0.17449193346777395</v>
      </c>
      <c r="D183" s="154">
        <v>6.6522350784481946E-2</v>
      </c>
      <c r="E183" s="154">
        <v>3.1957286194599983E-2</v>
      </c>
      <c r="F183" s="154">
        <v>2.3582506622695067E-3</v>
      </c>
      <c r="G183" s="154">
        <v>0.13686115565430715</v>
      </c>
      <c r="H183" s="154">
        <v>4.6744733964698852E-2</v>
      </c>
      <c r="I183" s="154">
        <v>3.2280028791729851E-2</v>
      </c>
      <c r="J183" s="154">
        <v>4.9264754236362073E-3</v>
      </c>
      <c r="K183" s="154">
        <v>9.4279125950037638E-4</v>
      </c>
      <c r="L183" s="154">
        <v>0.22594690444436816</v>
      </c>
      <c r="M183" s="154">
        <v>0.21807119411814435</v>
      </c>
      <c r="N183" s="154">
        <v>0.19122056002883803</v>
      </c>
      <c r="O183" s="154">
        <v>0.1214357673098465</v>
      </c>
      <c r="P183" s="156">
        <v>2.8747195290402896E-2</v>
      </c>
      <c r="Q183" s="130"/>
    </row>
    <row r="184" spans="1:17" x14ac:dyDescent="0.25">
      <c r="A184" s="152" t="s">
        <v>115</v>
      </c>
      <c r="B184" s="157">
        <v>1.5540090724606223E-2</v>
      </c>
      <c r="C184" s="154">
        <v>5.2126910614231553E-2</v>
      </c>
      <c r="D184" s="154">
        <v>1.6710608039879699E-2</v>
      </c>
      <c r="E184" s="154">
        <v>4.0231174455877339E-3</v>
      </c>
      <c r="F184" s="154">
        <v>1.6161645679098912E-3</v>
      </c>
      <c r="G184" s="154">
        <v>1.3761816244015712E-2</v>
      </c>
      <c r="H184" s="154">
        <v>1.0234946916855982E-2</v>
      </c>
      <c r="I184" s="154">
        <v>2.7316903162822466E-3</v>
      </c>
      <c r="J184" s="155">
        <v>0</v>
      </c>
      <c r="K184" s="155">
        <v>0</v>
      </c>
      <c r="L184" s="154">
        <v>8.6948464159174489E-3</v>
      </c>
      <c r="M184" s="154">
        <v>2.11233238751991E-2</v>
      </c>
      <c r="N184" s="154">
        <v>7.8561057192859954E-2</v>
      </c>
      <c r="O184" s="154">
        <v>2.9549191276038781E-2</v>
      </c>
      <c r="P184" s="156">
        <v>1.8639065408393572E-2</v>
      </c>
      <c r="Q184" s="130"/>
    </row>
    <row r="185" spans="1:17" x14ac:dyDescent="0.25">
      <c r="A185" s="152" t="s">
        <v>116</v>
      </c>
      <c r="B185" s="157">
        <v>1.6729837443656692E-2</v>
      </c>
      <c r="C185" s="154">
        <v>1.0659405934092592E-2</v>
      </c>
      <c r="D185" s="154">
        <v>2.6550598144326879E-3</v>
      </c>
      <c r="E185" s="155">
        <v>0</v>
      </c>
      <c r="F185" s="155">
        <v>0</v>
      </c>
      <c r="G185" s="154">
        <v>5.2236263899088729E-3</v>
      </c>
      <c r="H185" s="154">
        <v>7.0499277008264759E-4</v>
      </c>
      <c r="I185" s="155">
        <v>0</v>
      </c>
      <c r="J185" s="155">
        <v>0</v>
      </c>
      <c r="K185" s="155">
        <v>0</v>
      </c>
      <c r="L185" s="154">
        <v>1.801971607706529E-2</v>
      </c>
      <c r="M185" s="154">
        <v>1.2973189250864322E-2</v>
      </c>
      <c r="N185" s="154">
        <v>1.1576917301710234E-2</v>
      </c>
      <c r="O185" s="154">
        <v>1.0487751111285158E-2</v>
      </c>
      <c r="P185" s="156">
        <v>1.6639671099610697E-3</v>
      </c>
      <c r="Q185" s="130"/>
    </row>
    <row r="186" spans="1:17" x14ac:dyDescent="0.25">
      <c r="A186" s="152" t="s">
        <v>117</v>
      </c>
      <c r="B186" s="157">
        <v>0.35232391287415882</v>
      </c>
      <c r="C186" s="154">
        <v>7.3384553970142846E-2</v>
      </c>
      <c r="D186" s="154">
        <v>1.7593719739534455E-2</v>
      </c>
      <c r="E186" s="154">
        <v>1.6272240389462475E-3</v>
      </c>
      <c r="F186" s="155">
        <v>0</v>
      </c>
      <c r="G186" s="154">
        <v>0.10099680740076183</v>
      </c>
      <c r="H186" s="155">
        <v>0</v>
      </c>
      <c r="I186" s="155">
        <v>0</v>
      </c>
      <c r="J186" s="155">
        <v>0</v>
      </c>
      <c r="K186" s="155">
        <v>0</v>
      </c>
      <c r="L186" s="154">
        <v>0.45510933394132652</v>
      </c>
      <c r="M186" s="154">
        <v>0.2235471580347804</v>
      </c>
      <c r="N186" s="154">
        <v>8.2527900749856081E-2</v>
      </c>
      <c r="O186" s="154">
        <v>3.3898978541232215E-2</v>
      </c>
      <c r="P186" s="156">
        <v>1.4042255247297344E-2</v>
      </c>
      <c r="Q186" s="130"/>
    </row>
    <row r="187" spans="1:17" x14ac:dyDescent="0.25">
      <c r="A187" s="152" t="s">
        <v>118</v>
      </c>
      <c r="B187" s="153">
        <v>0</v>
      </c>
      <c r="C187" s="154">
        <v>3.9945655287465459E-3</v>
      </c>
      <c r="D187" s="154">
        <v>6.4286850672103223E-3</v>
      </c>
      <c r="E187" s="154">
        <v>3.7685518602263452E-3</v>
      </c>
      <c r="F187" s="154">
        <v>2.1547394339989749E-3</v>
      </c>
      <c r="G187" s="154">
        <v>3.0349852689647949E-3</v>
      </c>
      <c r="H187" s="154">
        <v>7.3291765309330742E-3</v>
      </c>
      <c r="I187" s="154">
        <v>6.2105123678401876E-3</v>
      </c>
      <c r="J187" s="154">
        <v>3.513205664595914E-3</v>
      </c>
      <c r="K187" s="154">
        <v>5.9252261668662099E-4</v>
      </c>
      <c r="L187" s="155">
        <v>0</v>
      </c>
      <c r="M187" s="155">
        <v>0</v>
      </c>
      <c r="N187" s="154">
        <v>7.446963283418321E-3</v>
      </c>
      <c r="O187" s="154">
        <v>2.7250632775107455E-3</v>
      </c>
      <c r="P187" s="156">
        <v>8.4643834607539103E-4</v>
      </c>
      <c r="Q187" s="130"/>
    </row>
    <row r="188" spans="1:17" x14ac:dyDescent="0.25">
      <c r="A188" s="152" t="s">
        <v>119</v>
      </c>
      <c r="B188" s="157">
        <v>2.9471643554811779E-3</v>
      </c>
      <c r="C188" s="154">
        <v>9.3914085028895429E-3</v>
      </c>
      <c r="D188" s="154">
        <v>2.9655789805542909E-2</v>
      </c>
      <c r="E188" s="154">
        <v>2.0561013891536511E-2</v>
      </c>
      <c r="F188" s="154">
        <v>1.2607047698312902E-3</v>
      </c>
      <c r="G188" s="154">
        <v>1.3907365320576145E-2</v>
      </c>
      <c r="H188" s="154">
        <v>2.2672228877675435E-2</v>
      </c>
      <c r="I188" s="154">
        <v>2.2537897848144244E-2</v>
      </c>
      <c r="J188" s="154">
        <v>4.3056765299057491E-3</v>
      </c>
      <c r="K188" s="155">
        <v>0</v>
      </c>
      <c r="L188" s="155">
        <v>0</v>
      </c>
      <c r="M188" s="154">
        <v>5.8939889014751456E-3</v>
      </c>
      <c r="N188" s="154">
        <v>1.084206547555075E-2</v>
      </c>
      <c r="O188" s="154">
        <v>1.9275259051978032E-2</v>
      </c>
      <c r="P188" s="156">
        <v>2.6697188529137546E-2</v>
      </c>
      <c r="Q188" s="130"/>
    </row>
    <row r="189" spans="1:17" x14ac:dyDescent="0.25">
      <c r="A189" s="152" t="s">
        <v>120</v>
      </c>
      <c r="B189" s="157">
        <v>1.023392824387732E-4</v>
      </c>
      <c r="C189" s="154">
        <v>7.335620098395193E-2</v>
      </c>
      <c r="D189" s="154">
        <v>0.30845225841115848</v>
      </c>
      <c r="E189" s="154">
        <v>0.62164556676465221</v>
      </c>
      <c r="F189" s="154">
        <v>0.80241421970588689</v>
      </c>
      <c r="G189" s="154">
        <v>0.13421631355081759</v>
      </c>
      <c r="H189" s="154">
        <v>0.45144141773920154</v>
      </c>
      <c r="I189" s="154">
        <v>0.64742182391501435</v>
      </c>
      <c r="J189" s="154">
        <v>0.79865597962724311</v>
      </c>
      <c r="K189" s="154">
        <v>0.79283198581422376</v>
      </c>
      <c r="L189" s="155">
        <v>0</v>
      </c>
      <c r="M189" s="155">
        <v>0</v>
      </c>
      <c r="N189" s="154">
        <v>3.3627195805819202E-2</v>
      </c>
      <c r="O189" s="154">
        <v>0.17694043527283529</v>
      </c>
      <c r="P189" s="156">
        <v>0.54516434639794065</v>
      </c>
      <c r="Q189" s="130"/>
    </row>
    <row r="190" spans="1:17" x14ac:dyDescent="0.25">
      <c r="A190" s="152" t="s">
        <v>121</v>
      </c>
      <c r="B190" s="153">
        <v>0</v>
      </c>
      <c r="C190" s="154">
        <v>7.1324699159927812E-4</v>
      </c>
      <c r="D190" s="154">
        <v>1.2231141302604046E-3</v>
      </c>
      <c r="E190" s="154">
        <v>3.4054223999887066E-3</v>
      </c>
      <c r="F190" s="154">
        <v>8.6806894901017874E-3</v>
      </c>
      <c r="G190" s="155">
        <v>0</v>
      </c>
      <c r="H190" s="154">
        <v>1.567617244914554E-3</v>
      </c>
      <c r="I190" s="154">
        <v>3.7831177506467469E-3</v>
      </c>
      <c r="J190" s="154">
        <v>1.0798594561787295E-2</v>
      </c>
      <c r="K190" s="154">
        <v>9.0591826362198188E-3</v>
      </c>
      <c r="L190" s="155">
        <v>0</v>
      </c>
      <c r="M190" s="155">
        <v>0</v>
      </c>
      <c r="N190" s="155">
        <v>0</v>
      </c>
      <c r="O190" s="154">
        <v>1.3420309332423113E-3</v>
      </c>
      <c r="P190" s="156">
        <v>7.0380037220748226E-4</v>
      </c>
      <c r="Q190" s="130"/>
    </row>
    <row r="191" spans="1:17" x14ac:dyDescent="0.25">
      <c r="A191" s="152" t="s">
        <v>122</v>
      </c>
      <c r="B191" s="157">
        <v>0.10932468679518235</v>
      </c>
      <c r="C191" s="154">
        <v>0.25326047615300712</v>
      </c>
      <c r="D191" s="154">
        <v>0.22315588004202022</v>
      </c>
      <c r="E191" s="154">
        <v>9.6985081742454141E-2</v>
      </c>
      <c r="F191" s="154">
        <v>3.4799555702007393E-2</v>
      </c>
      <c r="G191" s="154">
        <v>0.17066777494933322</v>
      </c>
      <c r="H191" s="154">
        <v>0.1460475377191533</v>
      </c>
      <c r="I191" s="154">
        <v>7.5890056813260456E-2</v>
      </c>
      <c r="J191" s="154">
        <v>3.1501560400392564E-2</v>
      </c>
      <c r="K191" s="154">
        <v>3.7380157964742713E-2</v>
      </c>
      <c r="L191" s="154">
        <v>7.9476512630660578E-2</v>
      </c>
      <c r="M191" s="154">
        <v>0.1498665063030894</v>
      </c>
      <c r="N191" s="154">
        <v>0.26058031842669155</v>
      </c>
      <c r="O191" s="154">
        <v>0.30696996452570197</v>
      </c>
      <c r="P191" s="156">
        <v>0.18166524618690252</v>
      </c>
      <c r="Q191" s="130"/>
    </row>
    <row r="192" spans="1:17" x14ac:dyDescent="0.25">
      <c r="A192" s="152" t="s">
        <v>123</v>
      </c>
      <c r="B192" s="153">
        <v>0</v>
      </c>
      <c r="C192" s="154">
        <v>4.2051857974463779E-2</v>
      </c>
      <c r="D192" s="154">
        <v>0.10076326108782178</v>
      </c>
      <c r="E192" s="154">
        <v>9.4872679759119505E-2</v>
      </c>
      <c r="F192" s="154">
        <v>0.12753405903848616</v>
      </c>
      <c r="G192" s="154">
        <v>5.9165852274574486E-2</v>
      </c>
      <c r="H192" s="154">
        <v>0.11022013424673241</v>
      </c>
      <c r="I192" s="154">
        <v>9.0814298074810285E-2</v>
      </c>
      <c r="J192" s="154">
        <v>0.10758032873589757</v>
      </c>
      <c r="K192" s="154">
        <v>0.15317344563059976</v>
      </c>
      <c r="L192" s="155">
        <v>0</v>
      </c>
      <c r="M192" s="155">
        <v>0</v>
      </c>
      <c r="N192" s="154">
        <v>4.0088545356238951E-2</v>
      </c>
      <c r="O192" s="154">
        <v>7.0256920513203161E-2</v>
      </c>
      <c r="P192" s="156">
        <v>9.2486870648029032E-2</v>
      </c>
      <c r="Q192" s="130"/>
    </row>
    <row r="193" spans="1:17" x14ac:dyDescent="0.25">
      <c r="A193" s="152" t="s">
        <v>124</v>
      </c>
      <c r="B193" s="157">
        <v>0.16697327282850233</v>
      </c>
      <c r="C193" s="154">
        <v>0.19398219392978885</v>
      </c>
      <c r="D193" s="154">
        <v>0.12015714610642637</v>
      </c>
      <c r="E193" s="154">
        <v>3.9379649696768437E-2</v>
      </c>
      <c r="F193" s="154">
        <v>4.8427079542899421E-3</v>
      </c>
      <c r="G193" s="154">
        <v>0.27120358168093467</v>
      </c>
      <c r="H193" s="154">
        <v>8.5297556435534591E-2</v>
      </c>
      <c r="I193" s="154">
        <v>4.4150355958795288E-2</v>
      </c>
      <c r="J193" s="154">
        <v>8.5572760264339669E-3</v>
      </c>
      <c r="K193" s="154">
        <v>3.0022934409902982E-3</v>
      </c>
      <c r="L193" s="154">
        <v>0.10859280860652003</v>
      </c>
      <c r="M193" s="154">
        <v>0.23249113522026288</v>
      </c>
      <c r="N193" s="154">
        <v>0.17378652635030065</v>
      </c>
      <c r="O193" s="154">
        <v>0.10850253611487036</v>
      </c>
      <c r="P193" s="156">
        <v>1.7895900968906885E-2</v>
      </c>
      <c r="Q193" s="130"/>
    </row>
    <row r="194" spans="1:17" x14ac:dyDescent="0.25">
      <c r="A194" s="152" t="s">
        <v>125</v>
      </c>
      <c r="B194" s="157">
        <v>1.582027813473004E-2</v>
      </c>
      <c r="C194" s="154">
        <v>6.1986300627911495E-2</v>
      </c>
      <c r="D194" s="154">
        <v>9.9880466339224261E-2</v>
      </c>
      <c r="E194" s="154">
        <v>8.0274800687018116E-2</v>
      </c>
      <c r="F194" s="154">
        <v>1.4338908675218835E-2</v>
      </c>
      <c r="G194" s="154">
        <v>6.6857051869000858E-2</v>
      </c>
      <c r="H194" s="154">
        <v>0.11609576416965073</v>
      </c>
      <c r="I194" s="154">
        <v>7.1431898176716246E-2</v>
      </c>
      <c r="J194" s="154">
        <v>3.0160903030107794E-2</v>
      </c>
      <c r="K194" s="154">
        <v>3.0176206370370181E-3</v>
      </c>
      <c r="L194" s="154">
        <v>4.9124984078207038E-3</v>
      </c>
      <c r="M194" s="154">
        <v>2.8419031104707861E-2</v>
      </c>
      <c r="N194" s="154">
        <v>6.3879920155399575E-2</v>
      </c>
      <c r="O194" s="154">
        <v>8.2720993091930456E-2</v>
      </c>
      <c r="P194" s="156">
        <v>7.1447725494745457E-2</v>
      </c>
      <c r="Q194" s="130"/>
    </row>
    <row r="195" spans="1:17" x14ac:dyDescent="0.25">
      <c r="A195" s="152" t="s">
        <v>126</v>
      </c>
      <c r="B195" s="157">
        <v>8.3341013515579826E-4</v>
      </c>
      <c r="C195" s="154">
        <v>2.3949678809919648E-4</v>
      </c>
      <c r="D195" s="154">
        <v>3.6357097939067676E-4</v>
      </c>
      <c r="E195" s="154">
        <v>7.475307713064813E-4</v>
      </c>
      <c r="F195" s="155">
        <v>0</v>
      </c>
      <c r="G195" s="154">
        <v>2.2983842513549014E-3</v>
      </c>
      <c r="H195" s="155">
        <v>0</v>
      </c>
      <c r="I195" s="154">
        <v>1.3699961312035587E-3</v>
      </c>
      <c r="J195" s="155">
        <v>0</v>
      </c>
      <c r="K195" s="155">
        <v>0</v>
      </c>
      <c r="L195" s="155">
        <v>0</v>
      </c>
      <c r="M195" s="155">
        <v>0</v>
      </c>
      <c r="N195" s="155">
        <v>0</v>
      </c>
      <c r="O195" s="154">
        <v>4.5063225197853891E-4</v>
      </c>
      <c r="P195" s="158">
        <v>0</v>
      </c>
      <c r="Q195" s="130"/>
    </row>
    <row r="196" spans="1:17" x14ac:dyDescent="0.25">
      <c r="A196" s="152" t="s">
        <v>51</v>
      </c>
      <c r="B196" s="157">
        <v>0.83967696610586351</v>
      </c>
      <c r="C196" s="154">
        <v>0.73636216740872229</v>
      </c>
      <c r="D196" s="154">
        <v>0.57447862577751041</v>
      </c>
      <c r="E196" s="154">
        <v>0.33508944822528297</v>
      </c>
      <c r="F196" s="154">
        <v>0.31436156711181729</v>
      </c>
      <c r="G196" s="154">
        <v>0.55518057786931096</v>
      </c>
      <c r="H196" s="154">
        <v>0.3530262526622937</v>
      </c>
      <c r="I196" s="154">
        <v>0.2944018456364545</v>
      </c>
      <c r="J196" s="154">
        <v>0.29536265032236214</v>
      </c>
      <c r="K196" s="154">
        <v>0.33261179694435944</v>
      </c>
      <c r="L196" s="154">
        <v>0.90177791963900678</v>
      </c>
      <c r="M196" s="154">
        <v>0.77368216289668623</v>
      </c>
      <c r="N196" s="154">
        <v>0.78191701878599129</v>
      </c>
      <c r="O196" s="154">
        <v>0.79716134981977249</v>
      </c>
      <c r="P196" s="156">
        <v>0.56065262821134376</v>
      </c>
      <c r="Q196" s="130"/>
    </row>
    <row r="197" spans="1:17" x14ac:dyDescent="0.25">
      <c r="A197" s="152" t="s">
        <v>52</v>
      </c>
      <c r="B197" s="153">
        <v>2.5256573730955831</v>
      </c>
      <c r="C197" s="155">
        <v>2.107350875731016</v>
      </c>
      <c r="D197" s="155">
        <v>2.1265169352155784</v>
      </c>
      <c r="E197" s="155">
        <v>1.9814422467810038</v>
      </c>
      <c r="F197" s="155">
        <v>1.6628641869155121</v>
      </c>
      <c r="G197" s="155">
        <v>2.5043732396064349</v>
      </c>
      <c r="H197" s="155">
        <v>2.1264087293056213</v>
      </c>
      <c r="I197" s="155">
        <v>1.9393852594904799</v>
      </c>
      <c r="J197" s="155">
        <v>1.8925262991967426</v>
      </c>
      <c r="K197" s="155">
        <v>1.5286895703252057</v>
      </c>
      <c r="L197" s="155">
        <v>2.555485416221948</v>
      </c>
      <c r="M197" s="155">
        <v>2.4511299310510406</v>
      </c>
      <c r="N197" s="155">
        <v>2.0149572402205473</v>
      </c>
      <c r="O197" s="155">
        <v>1.9671094971468681</v>
      </c>
      <c r="P197" s="158">
        <v>1.8291440541631678</v>
      </c>
      <c r="Q197" s="130"/>
    </row>
    <row r="198" spans="1:17" x14ac:dyDescent="0.25">
      <c r="A198" s="152" t="s">
        <v>127</v>
      </c>
      <c r="B198" s="157">
        <v>5.8087407875337574E-2</v>
      </c>
      <c r="C198" s="154">
        <v>1.8691675770612818E-2</v>
      </c>
      <c r="D198" s="154">
        <v>7.546832164240326E-3</v>
      </c>
      <c r="E198" s="154">
        <v>1.696082531784478E-3</v>
      </c>
      <c r="F198" s="154">
        <v>2.3112296498990575E-3</v>
      </c>
      <c r="G198" s="154">
        <v>4.7104912549363748E-3</v>
      </c>
      <c r="H198" s="154">
        <v>7.7018195882284785E-3</v>
      </c>
      <c r="I198" s="155">
        <v>0</v>
      </c>
      <c r="J198" s="154">
        <v>4.2336496664901234E-3</v>
      </c>
      <c r="K198" s="154">
        <v>1.1467864766234331E-3</v>
      </c>
      <c r="L198" s="154">
        <v>6.6158562411411478E-2</v>
      </c>
      <c r="M198" s="154">
        <v>5.5757234613138425E-2</v>
      </c>
      <c r="N198" s="154">
        <v>2.3480531851635563E-2</v>
      </c>
      <c r="O198" s="154">
        <v>1.1218662493460102E-2</v>
      </c>
      <c r="P198" s="156">
        <v>5.4934596088204819E-3</v>
      </c>
      <c r="Q198" s="130"/>
    </row>
    <row r="199" spans="1:17" x14ac:dyDescent="0.25">
      <c r="A199" s="152" t="s">
        <v>128</v>
      </c>
      <c r="B199" s="157">
        <v>2.537992220188906E-2</v>
      </c>
      <c r="C199" s="154">
        <v>6.1341269298670342E-3</v>
      </c>
      <c r="D199" s="154">
        <v>8.801517857483494E-3</v>
      </c>
      <c r="E199" s="154">
        <v>3.2658961151046527E-3</v>
      </c>
      <c r="F199" s="154">
        <v>3.9509028660142907E-3</v>
      </c>
      <c r="G199" s="154">
        <v>1.3931812836752967E-2</v>
      </c>
      <c r="H199" s="154">
        <v>4.3286694117520416E-3</v>
      </c>
      <c r="I199" s="154">
        <v>3.3191055786342817E-3</v>
      </c>
      <c r="J199" s="154">
        <v>1.7788665637577875E-3</v>
      </c>
      <c r="K199" s="154">
        <v>6.1313987725676693E-3</v>
      </c>
      <c r="L199" s="154">
        <v>3.7552081035179374E-2</v>
      </c>
      <c r="M199" s="154">
        <v>1.2964841461003995E-2</v>
      </c>
      <c r="N199" s="154">
        <v>1.2014860116861129E-2</v>
      </c>
      <c r="O199" s="154">
        <v>2.1190422168555034E-3</v>
      </c>
      <c r="P199" s="156">
        <v>3.1530825607304852E-3</v>
      </c>
      <c r="Q199" s="130"/>
    </row>
    <row r="200" spans="1:17" x14ac:dyDescent="0.25">
      <c r="A200" s="152" t="s">
        <v>129</v>
      </c>
      <c r="B200" s="157">
        <v>3.4028868384963662E-2</v>
      </c>
      <c r="C200" s="154">
        <v>1.1401204246988953E-2</v>
      </c>
      <c r="D200" s="154">
        <v>1.4628029144494908E-2</v>
      </c>
      <c r="E200" s="154">
        <v>3.05911557280906E-3</v>
      </c>
      <c r="F200" s="154">
        <v>3.8238259584734971E-3</v>
      </c>
      <c r="G200" s="154">
        <v>1.6946094132096433E-2</v>
      </c>
      <c r="H200" s="154">
        <v>4.0305301439320313E-3</v>
      </c>
      <c r="I200" s="154">
        <v>3.1268895441032975E-3</v>
      </c>
      <c r="J200" s="154">
        <v>2.0866325959133462E-3</v>
      </c>
      <c r="K200" s="154">
        <v>4.3932443550188842E-3</v>
      </c>
      <c r="L200" s="154">
        <v>3.6015244661586718E-2</v>
      </c>
      <c r="M200" s="154">
        <v>3.3614347625204585E-2</v>
      </c>
      <c r="N200" s="154">
        <v>1.3781171546592861E-2</v>
      </c>
      <c r="O200" s="154">
        <v>8.7716594185677701E-3</v>
      </c>
      <c r="P200" s="156">
        <v>1.3705206802345299E-2</v>
      </c>
      <c r="Q200" s="130"/>
    </row>
    <row r="201" spans="1:17" x14ac:dyDescent="0.25">
      <c r="A201" s="152" t="s">
        <v>130</v>
      </c>
      <c r="B201" s="157">
        <v>8.0379448008376167E-2</v>
      </c>
      <c r="C201" s="154">
        <v>2.5485221365542092E-2</v>
      </c>
      <c r="D201" s="154">
        <v>1.1412659502019813E-2</v>
      </c>
      <c r="E201" s="154">
        <v>1.1564827327934764E-3</v>
      </c>
      <c r="F201" s="154">
        <v>1.2630770385803843E-4</v>
      </c>
      <c r="G201" s="154">
        <v>1.8945238158399665E-2</v>
      </c>
      <c r="H201" s="154">
        <v>9.7723650341264064E-3</v>
      </c>
      <c r="I201" s="155">
        <v>0</v>
      </c>
      <c r="J201" s="154">
        <v>4.9263261436609121E-4</v>
      </c>
      <c r="K201" s="155">
        <v>0</v>
      </c>
      <c r="L201" s="154">
        <v>0.13856567350048885</v>
      </c>
      <c r="M201" s="154">
        <v>3.0488397909314815E-2</v>
      </c>
      <c r="N201" s="154">
        <v>2.6512120402013881E-2</v>
      </c>
      <c r="O201" s="154">
        <v>1.5329098075230647E-2</v>
      </c>
      <c r="P201" s="156">
        <v>3.1945466786430939E-3</v>
      </c>
      <c r="Q201" s="130"/>
    </row>
    <row r="202" spans="1:17" x14ac:dyDescent="0.25">
      <c r="A202" s="152" t="s">
        <v>131</v>
      </c>
      <c r="B202" s="157">
        <v>2.5737938808149837E-2</v>
      </c>
      <c r="C202" s="154">
        <v>4.7118864306379153E-3</v>
      </c>
      <c r="D202" s="154">
        <v>5.9978003289893958E-3</v>
      </c>
      <c r="E202" s="154">
        <v>6.7777007186255768E-3</v>
      </c>
      <c r="F202" s="154">
        <v>1.1338015462525034E-2</v>
      </c>
      <c r="G202" s="154">
        <v>5.0814409990490878E-3</v>
      </c>
      <c r="H202" s="154">
        <v>9.7137170435041484E-3</v>
      </c>
      <c r="I202" s="154">
        <v>1.3284674060955069E-3</v>
      </c>
      <c r="J202" s="154">
        <v>7.8206112334387335E-3</v>
      </c>
      <c r="K202" s="154">
        <v>1.086458417044203E-3</v>
      </c>
      <c r="L202" s="154">
        <v>3.6388236396236492E-2</v>
      </c>
      <c r="M202" s="154">
        <v>1.6676772234587404E-2</v>
      </c>
      <c r="N202" s="154">
        <v>9.9295969077467724E-3</v>
      </c>
      <c r="O202" s="155">
        <v>0</v>
      </c>
      <c r="P202" s="156">
        <v>2.6528438106740014E-2</v>
      </c>
      <c r="Q202" s="130"/>
    </row>
    <row r="203" spans="1:17" x14ac:dyDescent="0.25">
      <c r="A203" s="152" t="s">
        <v>132</v>
      </c>
      <c r="B203" s="157">
        <v>2.9877628159668591E-2</v>
      </c>
      <c r="C203" s="154">
        <v>1.3154808211403983E-2</v>
      </c>
      <c r="D203" s="154">
        <v>5.5903793412200604E-3</v>
      </c>
      <c r="E203" s="154">
        <v>3.1730762526049222E-3</v>
      </c>
      <c r="F203" s="154">
        <v>3.6351198573178374E-3</v>
      </c>
      <c r="G203" s="154">
        <v>3.8605899427235258E-3</v>
      </c>
      <c r="H203" s="154">
        <v>3.3035426746384875E-3</v>
      </c>
      <c r="I203" s="155">
        <v>0</v>
      </c>
      <c r="J203" s="154">
        <v>1.4339414123170939E-3</v>
      </c>
      <c r="K203" s="154">
        <v>5.8511124783605008E-3</v>
      </c>
      <c r="L203" s="154">
        <v>4.2883609129341499E-2</v>
      </c>
      <c r="M203" s="154">
        <v>1.6005422162142204E-2</v>
      </c>
      <c r="N203" s="154">
        <v>1.8347882272752098E-2</v>
      </c>
      <c r="O203" s="154">
        <v>7.111777195814341E-3</v>
      </c>
      <c r="P203" s="156">
        <v>1.5252836740210144E-2</v>
      </c>
      <c r="Q203" s="130"/>
    </row>
    <row r="204" spans="1:17" x14ac:dyDescent="0.25">
      <c r="A204" s="152" t="s">
        <v>178</v>
      </c>
      <c r="B204" s="157">
        <v>8.7021681396163536E-2</v>
      </c>
      <c r="C204" s="154">
        <v>2.7561024283788569E-2</v>
      </c>
      <c r="D204" s="154">
        <v>1.5427267244592648E-2</v>
      </c>
      <c r="E204" s="154">
        <v>1.6152888827166802E-3</v>
      </c>
      <c r="F204" s="155">
        <v>0</v>
      </c>
      <c r="G204" s="154">
        <v>2.4787537762808058E-2</v>
      </c>
      <c r="H204" s="154">
        <v>3.7444719172007376E-4</v>
      </c>
      <c r="I204" s="154">
        <v>1.1022173270241826E-3</v>
      </c>
      <c r="J204" s="155">
        <v>0</v>
      </c>
      <c r="K204" s="155">
        <v>0</v>
      </c>
      <c r="L204" s="154">
        <v>0.10925223751422178</v>
      </c>
      <c r="M204" s="154">
        <v>6.5173053917216964E-2</v>
      </c>
      <c r="N204" s="154">
        <v>3.3061624081539932E-2</v>
      </c>
      <c r="O204" s="154">
        <v>1.6957342088934634E-2</v>
      </c>
      <c r="P204" s="156">
        <v>1.892539578222276E-2</v>
      </c>
      <c r="Q204" s="130"/>
    </row>
    <row r="205" spans="1:17" x14ac:dyDescent="0.25">
      <c r="A205" s="152" t="s">
        <v>179</v>
      </c>
      <c r="B205" s="157">
        <v>3.8817147171127712E-3</v>
      </c>
      <c r="C205" s="154">
        <v>1.1088399408666551E-2</v>
      </c>
      <c r="D205" s="154">
        <v>5.3261674061904508E-3</v>
      </c>
      <c r="E205" s="154">
        <v>3.6707297740172177E-3</v>
      </c>
      <c r="F205" s="154">
        <v>7.0463412444086593E-3</v>
      </c>
      <c r="G205" s="154">
        <v>8.1484780214158194E-3</v>
      </c>
      <c r="H205" s="154">
        <v>1.4877570529820171E-3</v>
      </c>
      <c r="I205" s="154">
        <v>4.5047222565811297E-3</v>
      </c>
      <c r="J205" s="154">
        <v>5.1864849075814509E-3</v>
      </c>
      <c r="K205" s="154">
        <v>8.8514474692933873E-3</v>
      </c>
      <c r="L205" s="154">
        <v>6.953638078057699E-3</v>
      </c>
      <c r="M205" s="154">
        <v>1.1135871037259945E-3</v>
      </c>
      <c r="N205" s="154">
        <v>1.7414628586836678E-2</v>
      </c>
      <c r="O205" s="154">
        <v>3.7776300651884333E-3</v>
      </c>
      <c r="P205" s="156">
        <v>5.6862805193664987E-3</v>
      </c>
      <c r="Q205" s="130"/>
    </row>
    <row r="206" spans="1:17" x14ac:dyDescent="0.25">
      <c r="A206" s="152" t="s">
        <v>180</v>
      </c>
      <c r="B206" s="157">
        <v>1.7863543416638901E-3</v>
      </c>
      <c r="C206" s="154">
        <v>2.2469455667737306E-3</v>
      </c>
      <c r="D206" s="155">
        <v>0</v>
      </c>
      <c r="E206" s="154">
        <v>4.0250466737935272E-4</v>
      </c>
      <c r="F206" s="155">
        <v>0</v>
      </c>
      <c r="G206" s="155">
        <v>0</v>
      </c>
      <c r="H206" s="155">
        <v>0</v>
      </c>
      <c r="I206" s="155">
        <v>0</v>
      </c>
      <c r="J206" s="155">
        <v>0</v>
      </c>
      <c r="K206" s="155">
        <v>0</v>
      </c>
      <c r="L206" s="155">
        <v>0</v>
      </c>
      <c r="M206" s="154">
        <v>3.5725027158011787E-3</v>
      </c>
      <c r="N206" s="154">
        <v>4.0136307825565853E-3</v>
      </c>
      <c r="O206" s="154">
        <v>6.4417652896204994E-4</v>
      </c>
      <c r="P206" s="156">
        <v>9.5708619407508977E-4</v>
      </c>
      <c r="Q206" s="130"/>
    </row>
    <row r="207" spans="1:17" x14ac:dyDescent="0.25">
      <c r="A207" s="152" t="s">
        <v>181</v>
      </c>
      <c r="B207" s="157">
        <v>0.25256563151614952</v>
      </c>
      <c r="C207" s="154">
        <v>0.16608580463603392</v>
      </c>
      <c r="D207" s="154">
        <v>8.5432573601705586E-2</v>
      </c>
      <c r="E207" s="154">
        <v>2.9250379880469007E-2</v>
      </c>
      <c r="F207" s="154">
        <v>1.1339714399354711E-2</v>
      </c>
      <c r="G207" s="154">
        <v>8.2982413790266454E-2</v>
      </c>
      <c r="H207" s="154">
        <v>4.6175403930259651E-2</v>
      </c>
      <c r="I207" s="154">
        <v>1.6816850260471881E-2</v>
      </c>
      <c r="J207" s="154">
        <v>1.5541436774659292E-2</v>
      </c>
      <c r="K207" s="154">
        <v>4.7182810830804544E-3</v>
      </c>
      <c r="L207" s="154">
        <v>0.28881964006405009</v>
      </c>
      <c r="M207" s="154">
        <v>0.24424562586802834</v>
      </c>
      <c r="N207" s="154">
        <v>0.17856740663224688</v>
      </c>
      <c r="O207" s="154">
        <v>0.13853535946658699</v>
      </c>
      <c r="P207" s="156">
        <v>9.1851831531347128E-2</v>
      </c>
      <c r="Q207" s="130"/>
    </row>
    <row r="208" spans="1:17" x14ac:dyDescent="0.25">
      <c r="A208" s="152" t="s">
        <v>182</v>
      </c>
      <c r="B208" s="157">
        <v>0.12560164972973892</v>
      </c>
      <c r="C208" s="154">
        <v>7.112850821691398E-2</v>
      </c>
      <c r="D208" s="154">
        <v>4.3086442608863455E-2</v>
      </c>
      <c r="E208" s="154">
        <v>2.1808532357905679E-2</v>
      </c>
      <c r="F208" s="154">
        <v>1.6867258141441327E-2</v>
      </c>
      <c r="G208" s="154">
        <v>5.7234186090967983E-2</v>
      </c>
      <c r="H208" s="154">
        <v>2.1163539627467556E-2</v>
      </c>
      <c r="I208" s="154">
        <v>1.0621319113274111E-2</v>
      </c>
      <c r="J208" s="154">
        <v>7.8622415053817007E-3</v>
      </c>
      <c r="K208" s="154">
        <v>1.0503139166006502E-2</v>
      </c>
      <c r="L208" s="154">
        <v>0.13058728442576037</v>
      </c>
      <c r="M208" s="154">
        <v>0.11620528971604679</v>
      </c>
      <c r="N208" s="154">
        <v>9.35538410950046E-2</v>
      </c>
      <c r="O208" s="154">
        <v>5.6716797496597776E-2</v>
      </c>
      <c r="P208" s="156">
        <v>6.634709329518601E-2</v>
      </c>
      <c r="Q208" s="130"/>
    </row>
    <row r="209" spans="1:17" x14ac:dyDescent="0.25">
      <c r="A209" s="152" t="s">
        <v>183</v>
      </c>
      <c r="B209" s="157">
        <v>0.117097576195348</v>
      </c>
      <c r="C209" s="154">
        <v>3.6813401663946657E-2</v>
      </c>
      <c r="D209" s="154">
        <v>1.978310262105179E-2</v>
      </c>
      <c r="E209" s="154">
        <v>9.7603215787410678E-3</v>
      </c>
      <c r="F209" s="154">
        <v>7.5229220096285302E-3</v>
      </c>
      <c r="G209" s="154">
        <v>6.4272891010557151E-2</v>
      </c>
      <c r="H209" s="154">
        <v>1.39211991740067E-2</v>
      </c>
      <c r="I209" s="154">
        <v>6.7134808691684767E-3</v>
      </c>
      <c r="J209" s="154">
        <v>2.6784247961934835E-3</v>
      </c>
      <c r="K209" s="154">
        <v>1.1103537571132329E-2</v>
      </c>
      <c r="L209" s="154">
        <v>0.14452575515908603</v>
      </c>
      <c r="M209" s="154">
        <v>8.7726672133393913E-2</v>
      </c>
      <c r="N209" s="154">
        <v>2.9132860216475296E-2</v>
      </c>
      <c r="O209" s="154">
        <v>1.2821894822745409E-2</v>
      </c>
      <c r="P209" s="156">
        <v>1.6407466758368048E-2</v>
      </c>
      <c r="Q209" s="130"/>
    </row>
    <row r="210" spans="1:17" x14ac:dyDescent="0.25">
      <c r="A210" s="152" t="s">
        <v>184</v>
      </c>
      <c r="B210" s="157">
        <v>0.11830728062009439</v>
      </c>
      <c r="C210" s="154">
        <v>5.6389397389378371E-2</v>
      </c>
      <c r="D210" s="154">
        <v>5.0758904970427017E-2</v>
      </c>
      <c r="E210" s="154">
        <v>1.5355705969995121E-2</v>
      </c>
      <c r="F210" s="154">
        <v>4.5611660289510041E-3</v>
      </c>
      <c r="G210" s="154">
        <v>7.3415479271561959E-2</v>
      </c>
      <c r="H210" s="154">
        <v>4.0095498162743382E-2</v>
      </c>
      <c r="I210" s="154">
        <v>9.3159123671368391E-3</v>
      </c>
      <c r="J210" s="154">
        <v>4.3940705657573957E-3</v>
      </c>
      <c r="K210" s="154">
        <v>4.6568673283698637E-3</v>
      </c>
      <c r="L210" s="154">
        <v>0.14364311948446437</v>
      </c>
      <c r="M210" s="154">
        <v>9.8692822696032564E-2</v>
      </c>
      <c r="N210" s="154">
        <v>7.6486813485222724E-2</v>
      </c>
      <c r="O210" s="154">
        <v>3.3569259351190345E-2</v>
      </c>
      <c r="P210" s="156">
        <v>1.4800646374109184E-2</v>
      </c>
      <c r="Q210" s="130"/>
    </row>
    <row r="211" spans="1:17" x14ac:dyDescent="0.25">
      <c r="A211" s="152" t="s">
        <v>185</v>
      </c>
      <c r="B211" s="157">
        <v>7.6893007993539694E-2</v>
      </c>
      <c r="C211" s="154">
        <v>3.8262233361845484E-2</v>
      </c>
      <c r="D211" s="154">
        <v>2.5209154767308624E-2</v>
      </c>
      <c r="E211" s="154">
        <v>4.334107403700993E-3</v>
      </c>
      <c r="F211" s="154">
        <v>8.4976963055734406E-3</v>
      </c>
      <c r="G211" s="154">
        <v>4.8872029713539197E-2</v>
      </c>
      <c r="H211" s="154">
        <v>2.1312194552625591E-2</v>
      </c>
      <c r="I211" s="154">
        <v>4.945814870514275E-3</v>
      </c>
      <c r="J211" s="154">
        <v>2.5323565143559397E-3</v>
      </c>
      <c r="K211" s="154">
        <v>1.3032053034347695E-2</v>
      </c>
      <c r="L211" s="154">
        <v>7.5109177456461104E-2</v>
      </c>
      <c r="M211" s="154">
        <v>7.2222082804403939E-2</v>
      </c>
      <c r="N211" s="154">
        <v>4.2004215933617396E-2</v>
      </c>
      <c r="O211" s="154">
        <v>1.7386309538924581E-2</v>
      </c>
      <c r="P211" s="156">
        <v>1.1305164023979439E-2</v>
      </c>
      <c r="Q211" s="130"/>
    </row>
    <row r="212" spans="1:17" x14ac:dyDescent="0.25">
      <c r="A212" s="152" t="s">
        <v>186</v>
      </c>
      <c r="B212" s="157">
        <v>7.4975237502337824E-2</v>
      </c>
      <c r="C212" s="154">
        <v>1.8167064226558158E-2</v>
      </c>
      <c r="D212" s="154">
        <v>8.0113810240376119E-3</v>
      </c>
      <c r="E212" s="154">
        <v>5.1645535309201981E-3</v>
      </c>
      <c r="F212" s="154">
        <v>4.1089047343691541E-3</v>
      </c>
      <c r="G212" s="154">
        <v>1.3528058725656742E-2</v>
      </c>
      <c r="H212" s="154">
        <v>5.3422539264473337E-3</v>
      </c>
      <c r="I212" s="154">
        <v>5.3220630306000504E-3</v>
      </c>
      <c r="J212" s="154">
        <v>4.810529811763253E-3</v>
      </c>
      <c r="K212" s="154">
        <v>3.3134140767601735E-3</v>
      </c>
      <c r="L212" s="154">
        <v>8.7452373934731611E-2</v>
      </c>
      <c r="M212" s="154">
        <v>7.0224257787645489E-2</v>
      </c>
      <c r="N212" s="154">
        <v>2.8114263287444523E-2</v>
      </c>
      <c r="O212" s="154">
        <v>3.6871549742020604E-3</v>
      </c>
      <c r="P212" s="156">
        <v>4.3623033334927609E-3</v>
      </c>
      <c r="Q212" s="130"/>
    </row>
    <row r="213" spans="1:17" x14ac:dyDescent="0.25">
      <c r="A213" s="152" t="s">
        <v>187</v>
      </c>
      <c r="B213" s="157">
        <v>8.9858934848405209E-2</v>
      </c>
      <c r="C213" s="154">
        <v>7.057863128183739E-2</v>
      </c>
      <c r="D213" s="154">
        <v>5.3290134051604009E-2</v>
      </c>
      <c r="E213" s="154">
        <v>3.4091746970278725E-2</v>
      </c>
      <c r="F213" s="154">
        <v>1.0559851114272926E-2</v>
      </c>
      <c r="G213" s="154">
        <v>3.7059129414417087E-2</v>
      </c>
      <c r="H213" s="154">
        <v>3.9224331293034792E-2</v>
      </c>
      <c r="I213" s="154">
        <v>2.4128466064542262E-2</v>
      </c>
      <c r="J213" s="154">
        <v>2.3375022322066601E-2</v>
      </c>
      <c r="K213" s="155">
        <v>0</v>
      </c>
      <c r="L213" s="154">
        <v>0.12518148324189349</v>
      </c>
      <c r="M213" s="154">
        <v>5.6693943799602943E-2</v>
      </c>
      <c r="N213" s="154">
        <v>7.6725341542651745E-2</v>
      </c>
      <c r="O213" s="154">
        <v>8.042270859493493E-2</v>
      </c>
      <c r="P213" s="156">
        <v>6.0252756918922679E-2</v>
      </c>
      <c r="Q213" s="130"/>
    </row>
    <row r="214" spans="1:17" x14ac:dyDescent="0.25">
      <c r="A214" s="152" t="s">
        <v>188</v>
      </c>
      <c r="B214" s="157">
        <v>1.610840485054944E-2</v>
      </c>
      <c r="C214" s="154">
        <v>2.6527535780781108E-2</v>
      </c>
      <c r="D214" s="154">
        <v>1.9055791110495171E-2</v>
      </c>
      <c r="E214" s="154">
        <v>1.141196449426797E-2</v>
      </c>
      <c r="F214" s="154">
        <v>6.0478613543879936E-3</v>
      </c>
      <c r="G214" s="154">
        <v>1.5511610870590798E-2</v>
      </c>
      <c r="H214" s="154">
        <v>1.7350692226400066E-2</v>
      </c>
      <c r="I214" s="154">
        <v>7.0807188602371972E-3</v>
      </c>
      <c r="J214" s="154">
        <v>1.2365985025409726E-2</v>
      </c>
      <c r="K214" s="154">
        <v>7.0706780182590873E-3</v>
      </c>
      <c r="L214" s="154">
        <v>1.7282781585012882E-2</v>
      </c>
      <c r="M214" s="154">
        <v>1.3538803851603422E-2</v>
      </c>
      <c r="N214" s="154">
        <v>2.5751804923457879E-2</v>
      </c>
      <c r="O214" s="154">
        <v>2.5914993025692105E-2</v>
      </c>
      <c r="P214" s="156">
        <v>1.5785793680629372E-2</v>
      </c>
      <c r="Q214" s="130"/>
    </row>
    <row r="215" spans="1:17" x14ac:dyDescent="0.25">
      <c r="A215" s="152" t="s">
        <v>189</v>
      </c>
      <c r="B215" s="157">
        <v>2.0496599270406189E-3</v>
      </c>
      <c r="C215" s="154">
        <v>6.45949835199831E-3</v>
      </c>
      <c r="D215" s="154">
        <v>2.6794232969179809E-3</v>
      </c>
      <c r="E215" s="154">
        <v>3.3586204785872975E-3</v>
      </c>
      <c r="F215" s="154">
        <v>4.4108004580262448E-3</v>
      </c>
      <c r="G215" s="154">
        <v>7.9145483249497446E-4</v>
      </c>
      <c r="H215" s="154">
        <v>2.6353379006348373E-3</v>
      </c>
      <c r="I215" s="154">
        <v>2.4867957947124798E-3</v>
      </c>
      <c r="J215" s="154">
        <v>1.0763535507397231E-3</v>
      </c>
      <c r="K215" s="154">
        <v>4.8997886148580113E-3</v>
      </c>
      <c r="L215" s="154">
        <v>3.990781672157718E-3</v>
      </c>
      <c r="M215" s="154">
        <v>2.8291097577260051E-4</v>
      </c>
      <c r="N215" s="154">
        <v>6.0889438694590754E-3</v>
      </c>
      <c r="O215" s="154">
        <v>7.0808366041474457E-3</v>
      </c>
      <c r="P215" s="156">
        <v>9.4534192935517326E-3</v>
      </c>
      <c r="Q215" s="130"/>
    </row>
    <row r="216" spans="1:17" x14ac:dyDescent="0.25">
      <c r="A216" s="152" t="s">
        <v>190</v>
      </c>
      <c r="B216" s="157">
        <v>0.32723856291389841</v>
      </c>
      <c r="C216" s="154">
        <v>0.32904572023997963</v>
      </c>
      <c r="D216" s="154">
        <v>0.19893710105074347</v>
      </c>
      <c r="E216" s="154">
        <v>0.1175285460239187</v>
      </c>
      <c r="F216" s="154">
        <v>6.0956495638228657E-2</v>
      </c>
      <c r="G216" s="154">
        <v>0.22221947466986247</v>
      </c>
      <c r="H216" s="154">
        <v>0.13025908665924793</v>
      </c>
      <c r="I216" s="154">
        <v>9.5470167578669524E-2</v>
      </c>
      <c r="J216" s="154">
        <v>8.4790105644394875E-2</v>
      </c>
      <c r="K216" s="154">
        <v>4.6025699753380764E-2</v>
      </c>
      <c r="L216" s="154">
        <v>0.38016876621644424</v>
      </c>
      <c r="M216" s="154">
        <v>0.29257633217224344</v>
      </c>
      <c r="N216" s="154">
        <v>0.33774067893590493</v>
      </c>
      <c r="O216" s="154">
        <v>0.30968298507808484</v>
      </c>
      <c r="P216" s="156">
        <v>0.18882740110015311</v>
      </c>
      <c r="Q216" s="130"/>
    </row>
    <row r="217" spans="1:17" x14ac:dyDescent="0.25">
      <c r="A217" s="152" t="s">
        <v>191</v>
      </c>
      <c r="B217" s="157">
        <v>0.1512170745868652</v>
      </c>
      <c r="C217" s="154">
        <v>0.13317270750804949</v>
      </c>
      <c r="D217" s="154">
        <v>8.6731515716376786E-2</v>
      </c>
      <c r="E217" s="154">
        <v>4.0082669042478862E-2</v>
      </c>
      <c r="F217" s="154">
        <v>3.4526821344633828E-2</v>
      </c>
      <c r="G217" s="154">
        <v>0.10350771623730877</v>
      </c>
      <c r="H217" s="154">
        <v>3.5499370363139895E-2</v>
      </c>
      <c r="I217" s="154">
        <v>1.6654589883481521E-2</v>
      </c>
      <c r="J217" s="154">
        <v>2.7135145761707152E-2</v>
      </c>
      <c r="K217" s="154">
        <v>4.695049156721548E-2</v>
      </c>
      <c r="L217" s="154">
        <v>0.17020271899500211</v>
      </c>
      <c r="M217" s="154">
        <v>0.13400877551233509</v>
      </c>
      <c r="N217" s="154">
        <v>0.14847362065866024</v>
      </c>
      <c r="O217" s="154">
        <v>0.12806795692979542</v>
      </c>
      <c r="P217" s="156">
        <v>9.7311794188362902E-2</v>
      </c>
      <c r="Q217" s="130"/>
    </row>
    <row r="218" spans="1:17" x14ac:dyDescent="0.25">
      <c r="A218" s="152" t="s">
        <v>192</v>
      </c>
      <c r="B218" s="157">
        <v>1.9569699250623306E-2</v>
      </c>
      <c r="C218" s="154">
        <v>1.4080343452079239E-2</v>
      </c>
      <c r="D218" s="154">
        <v>1.2959523801007674E-2</v>
      </c>
      <c r="E218" s="154">
        <v>8.2292643097076398E-3</v>
      </c>
      <c r="F218" s="154">
        <v>1.4661126983131594E-2</v>
      </c>
      <c r="G218" s="154">
        <v>6.7967467532423055E-3</v>
      </c>
      <c r="H218" s="154">
        <v>1.4566310421960271E-2</v>
      </c>
      <c r="I218" s="154">
        <v>3.0607046224063765E-3</v>
      </c>
      <c r="J218" s="154">
        <v>1.0683944642127036E-2</v>
      </c>
      <c r="K218" s="154">
        <v>1.8641383906192195E-2</v>
      </c>
      <c r="L218" s="154">
        <v>2.7625802733576971E-2</v>
      </c>
      <c r="M218" s="154">
        <v>1.3206364831896375E-2</v>
      </c>
      <c r="N218" s="154">
        <v>2.0942264147579361E-2</v>
      </c>
      <c r="O218" s="154">
        <v>8.600109420698096E-3</v>
      </c>
      <c r="P218" s="156">
        <v>1.7267697138569783E-2</v>
      </c>
      <c r="Q218" s="130"/>
    </row>
    <row r="219" spans="1:17" ht="15.75" thickBot="1" x14ac:dyDescent="0.3">
      <c r="A219" s="159" t="s">
        <v>53</v>
      </c>
      <c r="B219" s="160">
        <v>1.743361325240252</v>
      </c>
      <c r="C219" s="126">
        <v>2.3767265716926693</v>
      </c>
      <c r="D219" s="126">
        <v>2.2469534274762775</v>
      </c>
      <c r="E219" s="126">
        <v>1.5928415189271516</v>
      </c>
      <c r="F219" s="126">
        <v>2.170822197230684</v>
      </c>
      <c r="G219" s="126">
        <v>1.2323949895230215</v>
      </c>
      <c r="H219" s="126">
        <v>1.2854830234816794</v>
      </c>
      <c r="I219" s="125">
        <v>0.95598118045524438</v>
      </c>
      <c r="J219" s="126">
        <v>1.697050337095088</v>
      </c>
      <c r="K219" s="126">
        <v>2.2041729138115995</v>
      </c>
      <c r="L219" s="126">
        <v>1.8920731642159989</v>
      </c>
      <c r="M219" s="126">
        <v>1.5771513507068315</v>
      </c>
      <c r="N219" s="126">
        <v>2.5205812494459323</v>
      </c>
      <c r="O219" s="126">
        <v>2.9421320097357184</v>
      </c>
      <c r="P219" s="127">
        <v>4.3076833566965886</v>
      </c>
      <c r="Q219" s="130"/>
    </row>
    <row r="220" spans="1:17" ht="15.75" thickTop="1" x14ac:dyDescent="0.25"/>
  </sheetData>
  <mergeCells count="33">
    <mergeCell ref="L82:P82"/>
    <mergeCell ref="C5:I5"/>
    <mergeCell ref="C6:D7"/>
    <mergeCell ref="E6:F6"/>
    <mergeCell ref="H6:H7"/>
    <mergeCell ref="I6:I7"/>
    <mergeCell ref="C8:C9"/>
    <mergeCell ref="C10:I10"/>
    <mergeCell ref="C16:I16"/>
    <mergeCell ref="C43:C46"/>
    <mergeCell ref="C47:E47"/>
    <mergeCell ref="A82:A83"/>
    <mergeCell ref="B82:F82"/>
    <mergeCell ref="G82:K82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19:C20"/>
    <mergeCell ref="C21:I21"/>
    <mergeCell ref="C28:E28"/>
    <mergeCell ref="C30:C31"/>
    <mergeCell ref="C32:D32"/>
    <mergeCell ref="C17:D18"/>
    <mergeCell ref="E17:F17"/>
    <mergeCell ref="H17:H18"/>
    <mergeCell ref="I17:I18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VMX3MACP777Z-1758609593-50633</_dlc_DocId>
    <_dlc_DocIdUrl xmlns="d16efad5-0601-4cf0-b7c2-89968258c777">
      <Url>https://icfonline.sharepoint.com/sites/ihd-dhs/WealthIndex/_layouts/15/DocIdRedir.aspx?ID=VMX3MACP777Z-1758609593-50633</Url>
      <Description>VMX3MACP777Z-1758609593-50633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2022-12-31T19:09:34Z</cp:lastPrinted>
  <dcterms:created xsi:type="dcterms:W3CDTF">2013-08-06T13:22:30Z</dcterms:created>
  <dcterms:modified xsi:type="dcterms:W3CDTF">2023-03-21T15:25:18Z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9f4a306c-95b9-467f-8d97-deece230accf</vt:lpwstr>
  </property>
</Properties>
</file>